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6990" windowHeight="5280" activeTab="0"/>
  </bookViews>
  <sheets>
    <sheet name="SAPRC-07 Photolysis rates" sheetId="1" r:id="rId1"/>
    <sheet name="STDZA640.JZS" sheetId="2" r:id="rId2"/>
  </sheets>
  <definedNames>
    <definedName name="solver_adj" localSheetId="0" hidden="1">'SAPRC-07 Photolysis rates'!$B$58:$D$58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'SAPRC-07 Photolysis rates'!$E$58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<sst xmlns="http://schemas.openxmlformats.org/spreadsheetml/2006/main" count="73" uniqueCount="71">
  <si>
    <t>NO2-06</t>
  </si>
  <si>
    <t>NO2EX</t>
  </si>
  <si>
    <t>NO3NO-06</t>
  </si>
  <si>
    <t>NO3NO2-6</t>
  </si>
  <si>
    <t>O3O1D-06</t>
  </si>
  <si>
    <t>O3O3P-06</t>
  </si>
  <si>
    <t>HONO-06</t>
  </si>
  <si>
    <t>HNO3</t>
  </si>
  <si>
    <t>HNO4-06</t>
  </si>
  <si>
    <t>H2O2</t>
  </si>
  <si>
    <t>PAN</t>
  </si>
  <si>
    <t>HCHOR-06</t>
  </si>
  <si>
    <t>HCHOM-06</t>
  </si>
  <si>
    <t>CCHO_R</t>
  </si>
  <si>
    <t>C2CHO</t>
  </si>
  <si>
    <t>ACET-06</t>
  </si>
  <si>
    <t>MEK-06</t>
  </si>
  <si>
    <t>COOH</t>
  </si>
  <si>
    <t>GLY-07R</t>
  </si>
  <si>
    <t>GLY-07M</t>
  </si>
  <si>
    <t>MGLY-06</t>
  </si>
  <si>
    <t>BACL-07</t>
  </si>
  <si>
    <t>BALD-06</t>
  </si>
  <si>
    <t>AFG1</t>
  </si>
  <si>
    <t>MACR-06</t>
  </si>
  <si>
    <t>MVK-06</t>
  </si>
  <si>
    <t>IC3ONO2</t>
  </si>
  <si>
    <t>CL2</t>
  </si>
  <si>
    <t>CLNO-06</t>
  </si>
  <si>
    <t>CLONO</t>
  </si>
  <si>
    <t>CLNO2</t>
  </si>
  <si>
    <t>CLONO2-1</t>
  </si>
  <si>
    <t>CLONO2-2</t>
  </si>
  <si>
    <t>HOCL-06</t>
  </si>
  <si>
    <t>CLCCHO</t>
  </si>
  <si>
    <t>CLACET</t>
  </si>
  <si>
    <t>MITC</t>
  </si>
  <si>
    <t>CS2</t>
  </si>
  <si>
    <t>CLPICERI</t>
  </si>
  <si>
    <t>CONO</t>
  </si>
  <si>
    <t>CH3I</t>
  </si>
  <si>
    <t>BRNO2</t>
  </si>
  <si>
    <t>HI</t>
  </si>
  <si>
    <t>HOI</t>
  </si>
  <si>
    <t>BRONO2</t>
  </si>
  <si>
    <t>PAA</t>
  </si>
  <si>
    <t>HOCCHO</t>
  </si>
  <si>
    <t>ACRO-09</t>
  </si>
  <si>
    <t>Z</t>
  </si>
  <si>
    <t>Cos Z</t>
  </si>
  <si>
    <t>Z (rad)</t>
  </si>
  <si>
    <t>l</t>
  </si>
  <si>
    <t>m</t>
  </si>
  <si>
    <t>n</t>
  </si>
  <si>
    <t>Fit</t>
  </si>
  <si>
    <t>Photk = l * cos(z)^m * exp( -n/cosz)</t>
  </si>
  <si>
    <t>MCM vs S07 NO2</t>
  </si>
  <si>
    <t>Photolysis rates (min-1) calculated for STDZA640.JZS (used in reactivity scale calculations)</t>
  </si>
  <si>
    <t>All SAPRC-07 photolysis rates (min-1) for STDZA640.JZS (used in reactivity scale calculations)</t>
  </si>
  <si>
    <t>Photolysis rates (min-1) calculated using MCM parameterization</t>
  </si>
  <si>
    <t>Photolysis rate error (min-1)^2</t>
  </si>
  <si>
    <t>Summer conditions, 640 meters - photons/cm^2/min in interval x 10^15</t>
  </si>
  <si>
    <t>WL/nm    ZA = 0 10 20 30 40 50 60 70 78 86 89 deg</t>
  </si>
  <si>
    <t>Rec'd from H. E. Jeffries 8/29/91</t>
  </si>
  <si>
    <t>STATED FACTOR OF 10^16 GIVES VALUES WHICH MAKE MORE SENSE</t>
  </si>
  <si>
    <t>FAC=1.E+16</t>
  </si>
  <si>
    <t>.</t>
  </si>
  <si>
    <t>Fits to Zenith Angle</t>
  </si>
  <si>
    <t>From STDZA640.KZS</t>
  </si>
  <si>
    <t>Example Plot</t>
  </si>
  <si>
    <t>MCM NO2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</si>
</sst>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;\-0.00e+0;&quot;-&quot;"/>
    <numFmt numFmtId="165" formatCode="0.0"/>
    <numFmt numFmtId="166" formatCode="0.000"/>
    <numFmt numFmtId="167" formatCode="0.0e+0;\-0.0e+0;&quot;-&quot;"/>
    <numFmt numFmtId="168" formatCode="0.000e+0;\-0.000e+0;&quot;-&quot;"/>
    <numFmt numFmtId="169" formatCode="0.0e+0;\-0.0e+0;&quot;0&quot;"/>
  </numFmts>
  <fonts count="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 wrapText="1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Continuous" vertical="center" wrapText="1"/>
    </xf>
    <xf numFmtId="166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'SAPRC-07 Photolysis rates'!$A$58</c:f>
        </c:strRef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7"/>
          <c:w val="0.930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'SAPRC-07 Photolysis rates'!$F$4:$O$4</c:f>
              <c:numCache/>
            </c:numRef>
          </c:xVal>
          <c:yVal>
            <c:numRef>
              <c:f>'SAPRC-07 Photolysis rates'!$F$58:$O$58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'SAPRC-07 Photolysis rates'!$Q$4:$Z$4</c:f>
              <c:numCache/>
            </c:numRef>
          </c:xVal>
          <c:yVal>
            <c:numRef>
              <c:f>'SAPRC-07 Photolysis rates'!$Q$58:$Z$58</c:f>
              <c:numCache/>
            </c:numRef>
          </c:yVal>
          <c:smooth val="0"/>
        </c:ser>
        <c:axId val="3534390"/>
        <c:axId val="31809511"/>
      </c:scatterChart>
      <c:valAx>
        <c:axId val="3534390"/>
        <c:scaling>
          <c:orientation val="minMax"/>
          <c:max val="9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9511"/>
        <c:crosses val="autoZero"/>
        <c:crossBetween val="midCat"/>
        <c:dispUnits/>
        <c:majorUnit val="10"/>
      </c:valAx>
      <c:valAx>
        <c:axId val="318095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e+0;\-0.0e+0;&quot;0&quot;" sourceLinked="0"/>
        <c:majorTickMark val="out"/>
        <c:minorTickMark val="none"/>
        <c:tickLblPos val="nextTo"/>
        <c:crossAx val="35343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'SAPRC-07 Photolysis rates'!$A$99</c:f>
        </c:strRef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87"/>
          <c:w val="0.9305"/>
          <c:h val="0.87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'SAPRC-07 Photolysis rates'!$F$4:$O$4</c:f>
              <c:numCache/>
            </c:numRef>
          </c:xVal>
          <c:yVal>
            <c:numRef>
              <c:f>'SAPRC-07 Photolysis rates'!$F$99:$O$99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'SAPRC-07 Photolysis rates'!$Q$4:$Z$4</c:f>
              <c:numCache/>
            </c:numRef>
          </c:xVal>
          <c:yVal>
            <c:numRef>
              <c:f>'SAPRC-07 Photolysis rates'!$Q$99:$Z$99</c:f>
              <c:numCache/>
            </c:numRef>
          </c:yVal>
          <c:smooth val="0"/>
        </c:ser>
        <c:axId val="17850144"/>
        <c:axId val="26433569"/>
      </c:scatterChart>
      <c:valAx>
        <c:axId val="17850144"/>
        <c:scaling>
          <c:orientation val="minMax"/>
          <c:max val="9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33569"/>
        <c:crosses val="autoZero"/>
        <c:crossBetween val="midCat"/>
        <c:dispUnits/>
        <c:majorUnit val="10"/>
      </c:valAx>
      <c:valAx>
        <c:axId val="264335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e+0;\-0.0e+0;&quot;0&quot;" sourceLinked="0"/>
        <c:majorTickMark val="out"/>
        <c:minorTickMark val="none"/>
        <c:tickLblPos val="nextTo"/>
        <c:crossAx val="178501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5</xdr:col>
      <xdr:colOff>0</xdr:colOff>
      <xdr:row>78</xdr:row>
      <xdr:rowOff>0</xdr:rowOff>
    </xdr:to>
    <xdr:graphicFrame>
      <xdr:nvGraphicFramePr>
        <xdr:cNvPr id="1" name="Chart 84"/>
        <xdr:cNvGraphicFramePr/>
      </xdr:nvGraphicFramePr>
      <xdr:xfrm>
        <a:off x="0" y="9753600"/>
        <a:ext cx="28289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5</xdr:col>
      <xdr:colOff>0</xdr:colOff>
      <xdr:row>98</xdr:row>
      <xdr:rowOff>0</xdr:rowOff>
    </xdr:to>
    <xdr:graphicFrame>
      <xdr:nvGraphicFramePr>
        <xdr:cNvPr id="2" name="Chart 85"/>
        <xdr:cNvGraphicFramePr/>
      </xdr:nvGraphicFramePr>
      <xdr:xfrm>
        <a:off x="0" y="12992100"/>
        <a:ext cx="28289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9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G2" sqref="G2"/>
      <selection pane="bottomLeft" activeCell="A7" sqref="A7"/>
      <selection pane="bottomRight" activeCell="A2" sqref="A2"/>
    </sheetView>
  </sheetViews>
  <sheetFormatPr defaultColWidth="9.140625" defaultRowHeight="12.75"/>
  <cols>
    <col min="1" max="1" width="10.421875" style="11" bestFit="1" customWidth="1"/>
    <col min="2" max="2" width="8.8515625" style="9" customWidth="1"/>
    <col min="3" max="4" width="7.7109375" style="12" customWidth="1"/>
    <col min="5" max="5" width="7.7109375" style="9" customWidth="1"/>
    <col min="6" max="15" width="9.140625" style="10" customWidth="1"/>
    <col min="16" max="16" width="1.8515625" style="11" customWidth="1"/>
    <col min="17" max="17" width="9.140625" style="10" customWidth="1"/>
    <col min="18" max="26" width="9.140625" style="11" customWidth="1"/>
    <col min="27" max="27" width="1.28515625" style="11" customWidth="1"/>
    <col min="28" max="28" width="7.7109375" style="11" customWidth="1"/>
    <col min="29" max="16384" width="9.140625" style="11" customWidth="1"/>
  </cols>
  <sheetData>
    <row r="1" ht="15.75">
      <c r="A1" s="8" t="s">
        <v>58</v>
      </c>
    </row>
    <row r="2" spans="2:37" s="18" customFormat="1" ht="12.75">
      <c r="B2" s="19" t="s">
        <v>67</v>
      </c>
      <c r="C2" s="26"/>
      <c r="D2" s="26"/>
      <c r="E2" s="19"/>
      <c r="F2" s="20" t="s">
        <v>57</v>
      </c>
      <c r="G2" s="20"/>
      <c r="H2" s="20"/>
      <c r="I2" s="20"/>
      <c r="J2" s="20"/>
      <c r="K2" s="20"/>
      <c r="L2" s="20"/>
      <c r="M2" s="20"/>
      <c r="N2" s="20"/>
      <c r="O2" s="20"/>
      <c r="Q2" s="20" t="s">
        <v>59</v>
      </c>
      <c r="R2" s="20"/>
      <c r="S2" s="20"/>
      <c r="T2" s="20"/>
      <c r="U2" s="20"/>
      <c r="V2" s="20"/>
      <c r="W2" s="20"/>
      <c r="X2" s="20"/>
      <c r="Y2" s="20"/>
      <c r="Z2" s="20"/>
      <c r="AB2" s="20" t="s">
        <v>60</v>
      </c>
      <c r="AC2" s="20"/>
      <c r="AD2" s="20"/>
      <c r="AE2" s="20"/>
      <c r="AF2" s="20"/>
      <c r="AG2" s="20"/>
      <c r="AH2" s="20"/>
      <c r="AI2" s="20"/>
      <c r="AJ2" s="20"/>
      <c r="AK2" s="20"/>
    </row>
    <row r="3" spans="2:17" s="7" customFormat="1" ht="12.75">
      <c r="B3" s="21" t="s">
        <v>55</v>
      </c>
      <c r="C3" s="27"/>
      <c r="D3" s="27"/>
      <c r="E3" s="21"/>
      <c r="F3" s="17" t="s">
        <v>68</v>
      </c>
      <c r="G3" s="17"/>
      <c r="H3" s="17"/>
      <c r="I3" s="17"/>
      <c r="J3" s="17"/>
      <c r="K3" s="17"/>
      <c r="L3" s="17"/>
      <c r="M3" s="17"/>
      <c r="N3" s="17"/>
      <c r="O3" s="17"/>
      <c r="Q3" s="22"/>
    </row>
    <row r="4" spans="1:37" s="7" customFormat="1" ht="12.75">
      <c r="A4" s="7" t="s">
        <v>48</v>
      </c>
      <c r="B4" s="23" t="s">
        <v>51</v>
      </c>
      <c r="C4" s="14" t="s">
        <v>52</v>
      </c>
      <c r="D4" s="14" t="s">
        <v>53</v>
      </c>
      <c r="E4" s="23" t="s">
        <v>54</v>
      </c>
      <c r="F4" s="24">
        <v>0</v>
      </c>
      <c r="G4" s="24">
        <v>10</v>
      </c>
      <c r="H4" s="24">
        <v>20</v>
      </c>
      <c r="I4" s="24">
        <v>30</v>
      </c>
      <c r="J4" s="24">
        <v>40</v>
      </c>
      <c r="K4" s="24">
        <v>50</v>
      </c>
      <c r="L4" s="24">
        <v>60</v>
      </c>
      <c r="M4" s="24">
        <v>70</v>
      </c>
      <c r="N4" s="24">
        <v>78</v>
      </c>
      <c r="O4" s="24">
        <v>86</v>
      </c>
      <c r="P4" s="24"/>
      <c r="Q4" s="25">
        <f aca="true" t="shared" si="0" ref="Q4:Z4">F4</f>
        <v>0</v>
      </c>
      <c r="R4" s="25">
        <f t="shared" si="0"/>
        <v>10</v>
      </c>
      <c r="S4" s="25">
        <f t="shared" si="0"/>
        <v>20</v>
      </c>
      <c r="T4" s="25">
        <f t="shared" si="0"/>
        <v>30</v>
      </c>
      <c r="U4" s="25">
        <f t="shared" si="0"/>
        <v>40</v>
      </c>
      <c r="V4" s="25">
        <f t="shared" si="0"/>
        <v>50</v>
      </c>
      <c r="W4" s="25">
        <f t="shared" si="0"/>
        <v>60</v>
      </c>
      <c r="X4" s="25">
        <f t="shared" si="0"/>
        <v>70</v>
      </c>
      <c r="Y4" s="25">
        <f t="shared" si="0"/>
        <v>78</v>
      </c>
      <c r="Z4" s="25">
        <f t="shared" si="0"/>
        <v>86</v>
      </c>
      <c r="AB4" s="25">
        <f>Q4</f>
        <v>0</v>
      </c>
      <c r="AC4" s="25">
        <f aca="true" t="shared" si="1" ref="AC4:AJ4">R4</f>
        <v>10</v>
      </c>
      <c r="AD4" s="25">
        <f t="shared" si="1"/>
        <v>20</v>
      </c>
      <c r="AE4" s="25">
        <f t="shared" si="1"/>
        <v>30</v>
      </c>
      <c r="AF4" s="25">
        <f t="shared" si="1"/>
        <v>40</v>
      </c>
      <c r="AG4" s="25">
        <f t="shared" si="1"/>
        <v>50</v>
      </c>
      <c r="AH4" s="25">
        <f t="shared" si="1"/>
        <v>60</v>
      </c>
      <c r="AI4" s="25">
        <f t="shared" si="1"/>
        <v>70</v>
      </c>
      <c r="AJ4" s="25">
        <f t="shared" si="1"/>
        <v>78</v>
      </c>
      <c r="AK4" s="25">
        <f>Z4</f>
        <v>86</v>
      </c>
    </row>
    <row r="5" spans="1:37" ht="12.75">
      <c r="A5" s="11" t="s">
        <v>0</v>
      </c>
      <c r="B5" s="10">
        <v>1.37875428865744</v>
      </c>
      <c r="C5" s="12">
        <v>-0.19558742986114575</v>
      </c>
      <c r="D5" s="12">
        <v>0.6431630713959803</v>
      </c>
      <c r="E5" s="5">
        <f>SUM(AB5:AK5)/(F5*F5)</f>
        <v>0.0004721594554489352</v>
      </c>
      <c r="F5" s="10">
        <v>0.7226</v>
      </c>
      <c r="G5" s="10">
        <v>0.7182</v>
      </c>
      <c r="H5" s="10">
        <v>0.7022</v>
      </c>
      <c r="I5" s="10">
        <v>0.6763</v>
      </c>
      <c r="J5" s="10">
        <v>0.6313</v>
      </c>
      <c r="K5" s="10">
        <v>0.5598</v>
      </c>
      <c r="L5" s="10">
        <v>0.4299</v>
      </c>
      <c r="M5" s="10">
        <v>0.2534</v>
      </c>
      <c r="N5" s="10">
        <v>0.09343</v>
      </c>
      <c r="O5" s="10">
        <v>0.004847</v>
      </c>
      <c r="Q5" s="3">
        <f aca="true" t="shared" si="2" ref="Q5:W6">$B5*(F$55^$C5)*EXP(-$D5/F$55)</f>
        <v>0.7247107499838232</v>
      </c>
      <c r="R5" s="3">
        <f t="shared" si="2"/>
        <v>0.7197075850391472</v>
      </c>
      <c r="S5" s="3">
        <f t="shared" si="2"/>
        <v>0.7039179879735724</v>
      </c>
      <c r="T5" s="3">
        <f t="shared" si="2"/>
        <v>0.6747946584452104</v>
      </c>
      <c r="U5" s="3">
        <f t="shared" si="2"/>
        <v>0.6273301274804909</v>
      </c>
      <c r="V5" s="3">
        <f t="shared" si="2"/>
        <v>0.5526857937994574</v>
      </c>
      <c r="W5" s="3">
        <f t="shared" si="2"/>
        <v>0.43623470549832805</v>
      </c>
      <c r="X5" s="3">
        <f aca="true" t="shared" si="3" ref="X5:Z6">$B5*(M$55^$C5)*EXP(-$D5/M$55)</f>
        <v>0.25938037373418776</v>
      </c>
      <c r="Y5" s="3">
        <f t="shared" si="3"/>
        <v>0.08500329075980669</v>
      </c>
      <c r="Z5" s="3">
        <f t="shared" si="3"/>
        <v>0.00022983697162427504</v>
      </c>
      <c r="AB5" s="4">
        <f>(F5-Q5)^2</f>
        <v>4.455265494209691E-06</v>
      </c>
      <c r="AC5" s="4">
        <f aca="true" t="shared" si="4" ref="AC5:AJ6">(G5-R5)^2</f>
        <v>2.2728126502606892E-06</v>
      </c>
      <c r="AD5" s="4">
        <f t="shared" si="4"/>
        <v>2.951482677339284E-06</v>
      </c>
      <c r="AE5" s="4">
        <f t="shared" si="4"/>
        <v>2.266053196576527E-06</v>
      </c>
      <c r="AF5" s="4">
        <f t="shared" si="4"/>
        <v>1.5759887821153434E-05</v>
      </c>
      <c r="AG5" s="4">
        <f t="shared" si="4"/>
        <v>5.06119298638387E-05</v>
      </c>
      <c r="AH5" s="4">
        <f t="shared" si="4"/>
        <v>4.012849375054752E-05</v>
      </c>
      <c r="AI5" s="4">
        <f t="shared" si="4"/>
        <v>3.5764870000562726E-05</v>
      </c>
      <c r="AJ5" s="4">
        <f t="shared" si="4"/>
        <v>7.100942861875938E-05</v>
      </c>
      <c r="AK5" s="4">
        <f>(O5-Z5)^2</f>
        <v>2.1318194430599697E-05</v>
      </c>
    </row>
    <row r="6" spans="1:37" ht="12.75">
      <c r="A6" s="11" t="s">
        <v>1</v>
      </c>
      <c r="B6" s="10">
        <v>3.2966638395011185</v>
      </c>
      <c r="C6" s="12">
        <v>-0.20118804063343718</v>
      </c>
      <c r="D6" s="12">
        <v>0.3913984038069759</v>
      </c>
      <c r="E6" s="5">
        <f>SUM(AB6:AK6)/(F6*F6)</f>
        <v>0.0005806440225928709</v>
      </c>
      <c r="F6" s="10">
        <v>2.219</v>
      </c>
      <c r="G6" s="10">
        <v>2.215</v>
      </c>
      <c r="H6" s="10">
        <v>2.194</v>
      </c>
      <c r="I6" s="10">
        <v>2.164</v>
      </c>
      <c r="J6" s="10">
        <v>2.102</v>
      </c>
      <c r="K6" s="10">
        <v>1.991</v>
      </c>
      <c r="L6" s="10">
        <v>1.718</v>
      </c>
      <c r="M6" s="10">
        <v>1.274</v>
      </c>
      <c r="N6" s="10">
        <v>0.7085</v>
      </c>
      <c r="O6" s="10">
        <v>0.1982</v>
      </c>
      <c r="Q6" s="3">
        <f t="shared" si="2"/>
        <v>2.2289098190975034</v>
      </c>
      <c r="R6" s="3">
        <f t="shared" si="2"/>
        <v>2.2223264511045056</v>
      </c>
      <c r="S6" s="3">
        <f t="shared" si="2"/>
        <v>2.2009914285348153</v>
      </c>
      <c r="T6" s="3">
        <f t="shared" si="2"/>
        <v>2.159554926736052</v>
      </c>
      <c r="U6" s="3">
        <f t="shared" si="2"/>
        <v>2.0867259759424464</v>
      </c>
      <c r="V6" s="3">
        <f t="shared" si="2"/>
        <v>1.9599449864773935</v>
      </c>
      <c r="W6" s="3">
        <f t="shared" si="2"/>
        <v>1.732502880828757</v>
      </c>
      <c r="X6" s="3">
        <f t="shared" si="3"/>
        <v>1.3026366266762524</v>
      </c>
      <c r="Y6" s="3">
        <f t="shared" si="3"/>
        <v>0.6882404650351748</v>
      </c>
      <c r="Z6" s="3">
        <f t="shared" si="3"/>
        <v>0.020603332978855724</v>
      </c>
      <c r="AB6" s="4">
        <f>(F6-Q6)^2</f>
        <v>9.820451454524602E-05</v>
      </c>
      <c r="AC6" s="4">
        <f t="shared" si="4"/>
        <v>5.3676885786712695E-05</v>
      </c>
      <c r="AD6" s="4">
        <f t="shared" si="4"/>
        <v>4.888007295743074E-05</v>
      </c>
      <c r="AE6" s="4">
        <f t="shared" si="4"/>
        <v>1.975867632186776E-05</v>
      </c>
      <c r="AF6" s="4">
        <f t="shared" si="4"/>
        <v>0.00023329581091072353</v>
      </c>
      <c r="AG6" s="4">
        <f t="shared" si="4"/>
        <v>0.0009644138648892816</v>
      </c>
      <c r="AH6" s="4">
        <f t="shared" si="4"/>
        <v>0.00021033355233312904</v>
      </c>
      <c r="AI6" s="4">
        <f t="shared" si="4"/>
        <v>0.0008200563873950466</v>
      </c>
      <c r="AJ6" s="4">
        <f t="shared" si="4"/>
        <v>0.0004104487569909766</v>
      </c>
      <c r="AK6" s="13"/>
    </row>
    <row r="7" spans="1:37" ht="12.75">
      <c r="A7" s="11" t="s">
        <v>2</v>
      </c>
      <c r="B7" s="10">
        <v>2.535988623228771</v>
      </c>
      <c r="C7" s="12">
        <v>-0.19929250092088474</v>
      </c>
      <c r="D7" s="12">
        <v>0.2797231847490471</v>
      </c>
      <c r="E7" s="5">
        <f aca="true" t="shared" si="5" ref="E7:E52">SUM(AB7:AK7)/(F7*F7)</f>
        <v>0.0004547324894603599</v>
      </c>
      <c r="F7" s="10">
        <v>1.909</v>
      </c>
      <c r="G7" s="10">
        <v>1.909</v>
      </c>
      <c r="H7" s="10">
        <v>1.901</v>
      </c>
      <c r="I7" s="10">
        <v>1.892</v>
      </c>
      <c r="J7" s="10">
        <v>1.867</v>
      </c>
      <c r="K7" s="10">
        <v>1.819</v>
      </c>
      <c r="L7" s="10">
        <v>1.654</v>
      </c>
      <c r="M7" s="10">
        <v>1.365</v>
      </c>
      <c r="N7" s="10">
        <v>0.915</v>
      </c>
      <c r="O7" s="10">
        <v>0.4851</v>
      </c>
      <c r="Q7" s="3">
        <f aca="true" t="shared" si="6" ref="Q7:Q52">$B7*(F$55^$C7)*EXP(-$D7/F$55)</f>
        <v>1.9171896038271392</v>
      </c>
      <c r="R7" s="3">
        <f aca="true" t="shared" si="7" ref="R7:R52">$B7*(G$55^$C7)*EXP(-$D7/G$55)</f>
        <v>1.914767336612223</v>
      </c>
      <c r="S7" s="3">
        <f aca="true" t="shared" si="8" ref="S7:S52">$B7*(H$55^$C7)*EXP(-$D7/H$55)</f>
        <v>1.9065681349057162</v>
      </c>
      <c r="T7" s="3">
        <f aca="true" t="shared" si="9" ref="T7:T52">$B7*(I$55^$C7)*EXP(-$D7/I$55)</f>
        <v>1.889388965787179</v>
      </c>
      <c r="U7" s="3">
        <f aca="true" t="shared" si="10" ref="U7:U52">$B7*(J$55^$C7)*EXP(-$D7/J$55)</f>
        <v>1.856225871833556</v>
      </c>
      <c r="V7" s="3">
        <f aca="true" t="shared" si="11" ref="V7:V52">$B7*(K$55^$C7)*EXP(-$D7/K$55)</f>
        <v>1.7922772865677354</v>
      </c>
      <c r="W7" s="3">
        <f aca="true" t="shared" si="12" ref="W7:W52">$B7*(L$55^$C7)*EXP(-$D7/L$55)</f>
        <v>1.6640863200412526</v>
      </c>
      <c r="X7" s="3">
        <f aca="true" t="shared" si="13" ref="X7:X52">$B7*(M$55^$C7)*EXP(-$D7/M$55)</f>
        <v>1.3861716455136412</v>
      </c>
      <c r="Y7" s="3">
        <f aca="true" t="shared" si="14" ref="Y7:Y52">$B7*(N$55^$C7)*EXP(-$D7/N$55)</f>
        <v>0.903216032657446</v>
      </c>
      <c r="Z7" s="3">
        <f aca="true" t="shared" si="15" ref="Z7:Z52">$B7*(O$55^$C7)*EXP(-$D7/O$55)</f>
        <v>0.07817953334474863</v>
      </c>
      <c r="AB7" s="4">
        <f aca="true" t="shared" si="16" ref="AB7:AB52">(F7-Q7)^2</f>
        <v>6.706961084549271E-05</v>
      </c>
      <c r="AC7" s="4">
        <f aca="true" t="shared" si="17" ref="AC7:AC52">(G7-R7)^2</f>
        <v>3.326217159868858E-05</v>
      </c>
      <c r="AD7" s="4">
        <f aca="true" t="shared" si="18" ref="AD7:AD52">(H7-S7)^2</f>
        <v>3.100412632825483E-05</v>
      </c>
      <c r="AE7" s="4">
        <f aca="true" t="shared" si="19" ref="AE7:AE52">(I7-T7)^2</f>
        <v>6.8174996605214635E-06</v>
      </c>
      <c r="AF7" s="4">
        <f aca="true" t="shared" si="20" ref="AF7:AF52">(J7-U7)^2</f>
        <v>0.00011608183774696116</v>
      </c>
      <c r="AG7" s="4">
        <f aca="true" t="shared" si="21" ref="AG7:AG52">(K7-V7)^2</f>
        <v>0.0007141034131829301</v>
      </c>
      <c r="AH7" s="4">
        <f aca="true" t="shared" si="22" ref="AH7:AH52">(L7-W7)^2</f>
        <v>0.00010173385197457486</v>
      </c>
      <c r="AI7" s="4">
        <f aca="true" t="shared" si="23" ref="AI7:AI52">(M7-X7)^2</f>
        <v>0.00044823857375528596</v>
      </c>
      <c r="AJ7" s="4">
        <f aca="true" t="shared" si="24" ref="AJ7:AJ52">(N7-Y7)^2</f>
        <v>0.0001388618863303803</v>
      </c>
      <c r="AK7" s="13"/>
    </row>
    <row r="8" spans="1:37" ht="12.75">
      <c r="A8" s="11" t="s">
        <v>3</v>
      </c>
      <c r="B8" s="10">
        <v>21.20522090065878</v>
      </c>
      <c r="C8" s="12">
        <v>-0.20232941942219052</v>
      </c>
      <c r="D8" s="12">
        <v>0.31567321110151925</v>
      </c>
      <c r="E8" s="5">
        <f t="shared" si="5"/>
        <v>0.0005226763062992115</v>
      </c>
      <c r="F8" s="10">
        <v>15.4</v>
      </c>
      <c r="G8" s="10">
        <v>15.38</v>
      </c>
      <c r="H8" s="10">
        <v>15.3</v>
      </c>
      <c r="I8" s="10">
        <v>15.19</v>
      </c>
      <c r="J8" s="10">
        <v>14.92</v>
      </c>
      <c r="K8" s="10">
        <v>14.41</v>
      </c>
      <c r="L8" s="10">
        <v>12.89</v>
      </c>
      <c r="M8" s="10">
        <v>10.28</v>
      </c>
      <c r="N8" s="10">
        <v>6.496</v>
      </c>
      <c r="O8" s="10">
        <v>2.802</v>
      </c>
      <c r="Q8" s="3">
        <f t="shared" si="6"/>
        <v>15.464919628900864</v>
      </c>
      <c r="R8" s="3">
        <f t="shared" si="7"/>
        <v>15.437534790609762</v>
      </c>
      <c r="S8" s="3">
        <f t="shared" si="8"/>
        <v>15.346698853776703</v>
      </c>
      <c r="T8" s="3">
        <f t="shared" si="9"/>
        <v>15.162763716460159</v>
      </c>
      <c r="U8" s="3">
        <f t="shared" si="10"/>
        <v>14.821653014769916</v>
      </c>
      <c r="V8" s="3">
        <f t="shared" si="11"/>
        <v>14.190386583519183</v>
      </c>
      <c r="W8" s="3">
        <f t="shared" si="12"/>
        <v>12.976565341580251</v>
      </c>
      <c r="X8" s="3">
        <f t="shared" si="13"/>
        <v>10.468356353797546</v>
      </c>
      <c r="Y8" s="3">
        <f t="shared" si="14"/>
        <v>6.38358715469916</v>
      </c>
      <c r="Z8" s="3">
        <f t="shared" si="15"/>
        <v>0.39362298861117473</v>
      </c>
      <c r="AB8" s="4">
        <f t="shared" si="16"/>
        <v>0.004214558216625839</v>
      </c>
      <c r="AC8" s="4">
        <f t="shared" si="17"/>
        <v>0.003310252130509064</v>
      </c>
      <c r="AD8" s="4">
        <f t="shared" si="18"/>
        <v>0.0021807829440577864</v>
      </c>
      <c r="AE8" s="4">
        <f t="shared" si="19"/>
        <v>0.0007418151410626005</v>
      </c>
      <c r="AF8" s="4">
        <f t="shared" si="20"/>
        <v>0.009672129503846274</v>
      </c>
      <c r="AG8" s="4">
        <f t="shared" si="21"/>
        <v>0.048230052698376685</v>
      </c>
      <c r="AH8" s="4">
        <f t="shared" si="22"/>
        <v>0.007493558362905451</v>
      </c>
      <c r="AI8" s="4">
        <f t="shared" si="23"/>
        <v>0.03547811601590653</v>
      </c>
      <c r="AJ8" s="4">
        <f t="shared" si="24"/>
        <v>0.012636647788630774</v>
      </c>
      <c r="AK8" s="13"/>
    </row>
    <row r="9" spans="1:37" ht="12.75">
      <c r="A9" s="11" t="s">
        <v>4</v>
      </c>
      <c r="B9" s="10">
        <v>0.009384263384371427</v>
      </c>
      <c r="C9" s="12">
        <v>0.9896504883473493</v>
      </c>
      <c r="D9" s="12">
        <v>1.1206526463763595</v>
      </c>
      <c r="E9" s="5">
        <f t="shared" si="5"/>
        <v>4.5738184396947955E-05</v>
      </c>
      <c r="F9" s="10">
        <v>0.003057</v>
      </c>
      <c r="G9" s="10">
        <v>0.002962</v>
      </c>
      <c r="H9" s="10">
        <v>0.002676</v>
      </c>
      <c r="I9" s="10">
        <v>0.002237</v>
      </c>
      <c r="J9" s="10">
        <v>0.001672</v>
      </c>
      <c r="K9" s="10">
        <v>0.00106</v>
      </c>
      <c r="L9" s="10">
        <v>0.0004906</v>
      </c>
      <c r="M9" s="10">
        <v>0.0001333</v>
      </c>
      <c r="N9" s="10">
        <v>2.009E-05</v>
      </c>
      <c r="O9" s="10">
        <v>3.655E-07</v>
      </c>
      <c r="Q9" s="3">
        <f t="shared" si="6"/>
        <v>0.003059897846680156</v>
      </c>
      <c r="R9" s="3">
        <f t="shared" si="7"/>
        <v>0.002962232674690981</v>
      </c>
      <c r="S9" s="3">
        <f t="shared" si="8"/>
        <v>0.0026775490703355056</v>
      </c>
      <c r="T9" s="3">
        <f t="shared" si="9"/>
        <v>0.0022314768090472377</v>
      </c>
      <c r="U9" s="3">
        <f t="shared" si="10"/>
        <v>0.0016692413717613493</v>
      </c>
      <c r="V9" s="3">
        <f t="shared" si="11"/>
        <v>0.0010599705308099241</v>
      </c>
      <c r="W9" s="3">
        <f t="shared" si="12"/>
        <v>0.0005024573289611223</v>
      </c>
      <c r="X9" s="3">
        <f t="shared" si="13"/>
        <v>0.00012254012363617847</v>
      </c>
      <c r="Y9" s="3">
        <f t="shared" si="14"/>
        <v>9.046350881384242E-06</v>
      </c>
      <c r="Z9" s="3">
        <f t="shared" si="15"/>
        <v>7.094461760183635E-11</v>
      </c>
      <c r="AB9" s="4">
        <f t="shared" si="16"/>
        <v>8.397515381691593E-12</v>
      </c>
      <c r="AC9" s="4">
        <f t="shared" si="17"/>
        <v>5.4137511823205685E-14</v>
      </c>
      <c r="AD9" s="4">
        <f t="shared" si="18"/>
        <v>2.3996189043435674E-12</v>
      </c>
      <c r="AE9" s="4">
        <f t="shared" si="19"/>
        <v>3.050563830067402E-11</v>
      </c>
      <c r="AF9" s="4">
        <f t="shared" si="20"/>
        <v>7.610029759081775E-12</v>
      </c>
      <c r="AG9" s="4">
        <f t="shared" si="21"/>
        <v>8.684331637243194E-16</v>
      </c>
      <c r="AH9" s="4">
        <f t="shared" si="22"/>
        <v>1.4059625009227037E-10</v>
      </c>
      <c r="AI9" s="4">
        <f t="shared" si="23"/>
        <v>1.1577493936472489E-10</v>
      </c>
      <c r="AJ9" s="4">
        <f t="shared" si="24"/>
        <v>1.2196218585510258E-10</v>
      </c>
      <c r="AK9" s="4">
        <f aca="true" t="shared" si="25" ref="AK9:AK52">(O9-Z9)^2</f>
        <v>1.335383945176718E-13</v>
      </c>
    </row>
    <row r="10" spans="1:37" ht="12.75">
      <c r="A10" s="11" t="s">
        <v>5</v>
      </c>
      <c r="B10" s="10">
        <v>0.039872968907717965</v>
      </c>
      <c r="C10" s="12">
        <v>0.3170040328341936</v>
      </c>
      <c r="D10" s="12">
        <v>0.0601714969357802</v>
      </c>
      <c r="E10" s="5">
        <f t="shared" si="5"/>
        <v>0.010356844048230774</v>
      </c>
      <c r="F10" s="10">
        <v>0.03664</v>
      </c>
      <c r="G10" s="10">
        <v>0.03656</v>
      </c>
      <c r="H10" s="10">
        <v>0.0362</v>
      </c>
      <c r="I10" s="10">
        <v>0.03571</v>
      </c>
      <c r="J10" s="10">
        <v>0.03475</v>
      </c>
      <c r="K10" s="10">
        <v>0.03322</v>
      </c>
      <c r="L10" s="10">
        <v>0.02949</v>
      </c>
      <c r="M10" s="10">
        <v>0.02369</v>
      </c>
      <c r="N10" s="10">
        <v>0.01565</v>
      </c>
      <c r="O10" s="10">
        <v>0.008359</v>
      </c>
      <c r="Q10" s="3">
        <f t="shared" si="6"/>
        <v>0.037544508645662084</v>
      </c>
      <c r="R10" s="3">
        <f t="shared" si="7"/>
        <v>0.03732808240041077</v>
      </c>
      <c r="S10" s="3">
        <f t="shared" si="8"/>
        <v>0.03666956150817415</v>
      </c>
      <c r="T10" s="3">
        <f t="shared" si="9"/>
        <v>0.03553863358861801</v>
      </c>
      <c r="U10" s="3">
        <f t="shared" si="10"/>
        <v>0.03387454860836167</v>
      </c>
      <c r="V10" s="3">
        <f t="shared" si="11"/>
        <v>0.03156318272405893</v>
      </c>
      <c r="W10" s="3">
        <f t="shared" si="12"/>
        <v>0.028378311614351122</v>
      </c>
      <c r="X10" s="3">
        <f t="shared" si="13"/>
        <v>0.023799387845540122</v>
      </c>
      <c r="Y10" s="3">
        <f t="shared" si="14"/>
        <v>0.01814490684006455</v>
      </c>
      <c r="Z10" s="3">
        <f t="shared" si="15"/>
        <v>0.0072355326130024555</v>
      </c>
      <c r="AB10" s="4">
        <f t="shared" si="16"/>
        <v>8.181358900774585E-07</v>
      </c>
      <c r="AC10" s="4">
        <f t="shared" si="17"/>
        <v>5.899505738207709E-07</v>
      </c>
      <c r="AD10" s="4">
        <f t="shared" si="18"/>
        <v>2.2048800995878128E-07</v>
      </c>
      <c r="AE10" s="4">
        <f t="shared" si="19"/>
        <v>2.9366446949941484E-08</v>
      </c>
      <c r="AF10" s="4">
        <f t="shared" si="20"/>
        <v>7.664151391214925E-07</v>
      </c>
      <c r="AG10" s="4">
        <f t="shared" si="21"/>
        <v>2.745043485856776E-06</v>
      </c>
      <c r="AH10" s="4">
        <f t="shared" si="22"/>
        <v>1.2358510667866063E-06</v>
      </c>
      <c r="AI10" s="4">
        <f t="shared" si="23"/>
        <v>1.196570075190981E-08</v>
      </c>
      <c r="AJ10" s="4">
        <f t="shared" si="24"/>
        <v>6.224560140600882E-06</v>
      </c>
      <c r="AK10" s="4">
        <f t="shared" si="25"/>
        <v>1.2621789696470908E-06</v>
      </c>
    </row>
    <row r="11" spans="1:37" ht="12.75">
      <c r="A11" s="11" t="s">
        <v>6</v>
      </c>
      <c r="B11" s="10">
        <v>0.23423992883830091</v>
      </c>
      <c r="C11" s="12">
        <v>-0.2161289752398621</v>
      </c>
      <c r="D11" s="12">
        <v>0.717617736746508</v>
      </c>
      <c r="E11" s="5">
        <f t="shared" si="5"/>
        <v>0.0004025870166056601</v>
      </c>
      <c r="F11" s="10">
        <v>0.114</v>
      </c>
      <c r="G11" s="10">
        <v>0.1132</v>
      </c>
      <c r="H11" s="10">
        <v>0.1104</v>
      </c>
      <c r="I11" s="10">
        <v>0.1057</v>
      </c>
      <c r="J11" s="10">
        <v>0.09781</v>
      </c>
      <c r="K11" s="10">
        <v>0.0854</v>
      </c>
      <c r="L11" s="10">
        <v>0.06375</v>
      </c>
      <c r="M11" s="10">
        <v>0.03547</v>
      </c>
      <c r="N11" s="10">
        <v>0.01179</v>
      </c>
      <c r="O11" s="10">
        <v>0.000432</v>
      </c>
      <c r="Q11" s="3">
        <f t="shared" si="6"/>
        <v>0.11428875565367241</v>
      </c>
      <c r="R11" s="3">
        <f t="shared" si="7"/>
        <v>0.11340511113077437</v>
      </c>
      <c r="S11" s="3">
        <f t="shared" si="8"/>
        <v>0.11062176229883076</v>
      </c>
      <c r="T11" s="3">
        <f t="shared" si="9"/>
        <v>0.10550945352354495</v>
      </c>
      <c r="U11" s="3">
        <f t="shared" si="10"/>
        <v>0.09723824838964222</v>
      </c>
      <c r="V11" s="3">
        <f t="shared" si="11"/>
        <v>0.08438985168538633</v>
      </c>
      <c r="W11" s="3">
        <f t="shared" si="12"/>
        <v>0.06477499461449626</v>
      </c>
      <c r="X11" s="3">
        <f t="shared" si="13"/>
        <v>0.03623602195341908</v>
      </c>
      <c r="Y11" s="3">
        <f t="shared" si="14"/>
        <v>0.01042551812056224</v>
      </c>
      <c r="Z11" s="3">
        <f t="shared" si="15"/>
        <v>1.4184162823107278E-05</v>
      </c>
      <c r="AB11" s="4">
        <f t="shared" si="16"/>
        <v>8.33798275277805E-08</v>
      </c>
      <c r="AC11" s="4">
        <f t="shared" si="17"/>
        <v>4.207057596754128E-08</v>
      </c>
      <c r="AD11" s="4">
        <f t="shared" si="18"/>
        <v>4.9178517182705974E-08</v>
      </c>
      <c r="AE11" s="4">
        <f t="shared" si="19"/>
        <v>3.630795968943711E-08</v>
      </c>
      <c r="AF11" s="4">
        <f t="shared" si="20"/>
        <v>3.268999039467073E-07</v>
      </c>
      <c r="AG11" s="4">
        <f t="shared" si="21"/>
        <v>1.0203996175168398E-06</v>
      </c>
      <c r="AH11" s="4">
        <f t="shared" si="22"/>
        <v>1.0506139597463382E-06</v>
      </c>
      <c r="AI11" s="4">
        <f t="shared" si="23"/>
        <v>5.867896331199809E-07</v>
      </c>
      <c r="AJ11" s="4">
        <f t="shared" si="24"/>
        <v>1.8618107993140004E-06</v>
      </c>
      <c r="AK11" s="4">
        <f t="shared" si="25"/>
        <v>1.745700737958277E-07</v>
      </c>
    </row>
    <row r="12" spans="1:37" ht="12.75">
      <c r="A12" s="11" t="s">
        <v>7</v>
      </c>
      <c r="B12" s="10">
        <v>9.038478077218137E-05</v>
      </c>
      <c r="C12" s="12">
        <v>1.167354019340998</v>
      </c>
      <c r="D12" s="12">
        <v>0.5059568367964178</v>
      </c>
      <c r="E12" s="5">
        <f t="shared" si="5"/>
        <v>0.0009030900335660723</v>
      </c>
      <c r="F12" s="10">
        <v>5.402E-05</v>
      </c>
      <c r="G12" s="10">
        <v>5.281E-05</v>
      </c>
      <c r="H12" s="10">
        <v>4.905E-05</v>
      </c>
      <c r="I12" s="10">
        <v>4.312E-05</v>
      </c>
      <c r="J12" s="10">
        <v>3.492E-05</v>
      </c>
      <c r="K12" s="10">
        <v>2.503E-05</v>
      </c>
      <c r="L12" s="10">
        <v>1.396E-05</v>
      </c>
      <c r="M12" s="10">
        <v>4.992E-06</v>
      </c>
      <c r="N12" s="10">
        <v>9.91E-07</v>
      </c>
      <c r="O12" s="10">
        <v>2.289E-08</v>
      </c>
      <c r="Q12" s="3">
        <f t="shared" si="6"/>
        <v>5.449555082719413E-05</v>
      </c>
      <c r="R12" s="3">
        <f t="shared" si="7"/>
        <v>5.311413222543151E-05</v>
      </c>
      <c r="S12" s="3">
        <f t="shared" si="8"/>
        <v>4.90595855973924E-05</v>
      </c>
      <c r="T12" s="3">
        <f t="shared" si="9"/>
        <v>4.260339118143371E-05</v>
      </c>
      <c r="U12" s="3">
        <f t="shared" si="10"/>
        <v>3.4208655374721474E-05</v>
      </c>
      <c r="V12" s="3">
        <f t="shared" si="11"/>
        <v>2.4558187024051435E-05</v>
      </c>
      <c r="W12" s="3">
        <f t="shared" si="12"/>
        <v>1.4629120223438936E-05</v>
      </c>
      <c r="X12" s="3">
        <f t="shared" si="13"/>
        <v>5.884487806443646E-06</v>
      </c>
      <c r="Y12" s="3">
        <f t="shared" si="14"/>
        <v>1.2675207716198841E-06</v>
      </c>
      <c r="Z12" s="3">
        <f t="shared" si="15"/>
        <v>2.8584421597139457E-09</v>
      </c>
      <c r="AB12" s="4">
        <f t="shared" si="16"/>
        <v>2.2614858924502168E-13</v>
      </c>
      <c r="AC12" s="4">
        <f t="shared" si="17"/>
        <v>9.249641054592514E-14</v>
      </c>
      <c r="AD12" s="4">
        <f t="shared" si="18"/>
        <v>9.188367736921641E-17</v>
      </c>
      <c r="AE12" s="4">
        <f t="shared" si="19"/>
        <v>2.6688467142045495E-13</v>
      </c>
      <c r="AF12" s="4">
        <f t="shared" si="20"/>
        <v>5.060111759126434E-13</v>
      </c>
      <c r="AG12" s="4">
        <f t="shared" si="21"/>
        <v>2.226074842734401E-13</v>
      </c>
      <c r="AH12" s="4">
        <f t="shared" si="22"/>
        <v>4.477218734149718E-13</v>
      </c>
      <c r="AI12" s="4">
        <f t="shared" si="23"/>
        <v>7.96534484650592E-13</v>
      </c>
      <c r="AJ12" s="4">
        <f t="shared" si="24"/>
        <v>7.646373713725615E-14</v>
      </c>
      <c r="AK12" s="4">
        <f t="shared" si="25"/>
        <v>4.0126330950872566E-16</v>
      </c>
    </row>
    <row r="13" spans="1:37" ht="12.75">
      <c r="A13" s="11" t="s">
        <v>8</v>
      </c>
      <c r="B13" s="10">
        <v>0.0012122811757688447</v>
      </c>
      <c r="C13" s="12">
        <v>0.4238220785221979</v>
      </c>
      <c r="D13" s="12">
        <v>0.8039776471180455</v>
      </c>
      <c r="E13" s="5">
        <f t="shared" si="5"/>
        <v>0.0001408410472878947</v>
      </c>
      <c r="F13" s="10">
        <v>0.000542</v>
      </c>
      <c r="G13" s="10">
        <v>0.0005323</v>
      </c>
      <c r="H13" s="10">
        <v>0.0005013</v>
      </c>
      <c r="I13" s="10">
        <v>0.0004519</v>
      </c>
      <c r="J13" s="10">
        <v>0.0003808</v>
      </c>
      <c r="K13" s="10">
        <v>0.0002899</v>
      </c>
      <c r="L13" s="10">
        <v>0.000177</v>
      </c>
      <c r="M13" s="10">
        <v>7.277E-05</v>
      </c>
      <c r="N13" s="10">
        <v>1.697E-05</v>
      </c>
      <c r="O13" s="10">
        <v>4.555E-07</v>
      </c>
      <c r="Q13" s="3">
        <f t="shared" si="6"/>
        <v>0.0005425506720827922</v>
      </c>
      <c r="R13" s="3">
        <f t="shared" si="7"/>
        <v>0.0005323976187899161</v>
      </c>
      <c r="S13" s="3">
        <f t="shared" si="8"/>
        <v>0.0005018600103504822</v>
      </c>
      <c r="T13" s="3">
        <f t="shared" si="9"/>
        <v>0.000450763451448876</v>
      </c>
      <c r="U13" s="3">
        <f t="shared" si="10"/>
        <v>0.0003790946355821851</v>
      </c>
      <c r="V13" s="3">
        <f t="shared" si="11"/>
        <v>0.0002877775055503703</v>
      </c>
      <c r="W13" s="3">
        <f t="shared" si="12"/>
        <v>0.00018100646699990744</v>
      </c>
      <c r="X13" s="3">
        <f t="shared" si="13"/>
        <v>7.332291112469648E-05</v>
      </c>
      <c r="Y13" s="3">
        <f t="shared" si="14"/>
        <v>1.303538439640197E-05</v>
      </c>
      <c r="Z13" s="3">
        <f t="shared" si="15"/>
        <v>3.872858029011546E-09</v>
      </c>
      <c r="AB13" s="4">
        <f t="shared" si="16"/>
        <v>3.032397427668004E-13</v>
      </c>
      <c r="AC13" s="4">
        <f t="shared" si="17"/>
        <v>9.529428144688795E-15</v>
      </c>
      <c r="AD13" s="4">
        <f t="shared" si="18"/>
        <v>3.136115926472249E-13</v>
      </c>
      <c r="AE13" s="4">
        <f t="shared" si="19"/>
        <v>1.2917426090619621E-12</v>
      </c>
      <c r="AF13" s="4">
        <f t="shared" si="20"/>
        <v>2.9082677975491257E-12</v>
      </c>
      <c r="AG13" s="4">
        <f t="shared" si="21"/>
        <v>4.504982688708864E-12</v>
      </c>
      <c r="AH13" s="4">
        <f t="shared" si="22"/>
        <v>1.6051777821347342E-11</v>
      </c>
      <c r="AI13" s="4">
        <f t="shared" si="23"/>
        <v>3.057107118131339E-13</v>
      </c>
      <c r="AJ13" s="4">
        <f t="shared" si="24"/>
        <v>1.5481199948077077E-11</v>
      </c>
      <c r="AK13" s="4">
        <f t="shared" si="25"/>
        <v>2.0396707536488337E-13</v>
      </c>
    </row>
    <row r="14" spans="1:37" ht="12.75">
      <c r="A14" s="11" t="s">
        <v>9</v>
      </c>
      <c r="B14" s="10">
        <v>0.0012860690917734588</v>
      </c>
      <c r="C14" s="12">
        <v>0.1790387529455265</v>
      </c>
      <c r="D14" s="12">
        <v>0.8236247940199345</v>
      </c>
      <c r="E14" s="5">
        <f t="shared" si="5"/>
        <v>0.00020311114410797852</v>
      </c>
      <c r="F14" s="10">
        <v>0.0005638</v>
      </c>
      <c r="G14" s="10">
        <v>0.0005556</v>
      </c>
      <c r="H14" s="10">
        <v>0.0005289</v>
      </c>
      <c r="I14" s="10">
        <v>0.0004857</v>
      </c>
      <c r="J14" s="10">
        <v>0.0004207</v>
      </c>
      <c r="K14" s="10">
        <v>0.0003329</v>
      </c>
      <c r="L14" s="10">
        <v>0.0002142</v>
      </c>
      <c r="M14" s="10">
        <v>9.432E-05</v>
      </c>
      <c r="N14" s="10">
        <v>2.349E-05</v>
      </c>
      <c r="O14" s="10">
        <v>6.639E-07</v>
      </c>
      <c r="Q14" s="3">
        <f t="shared" si="6"/>
        <v>0.0005643760786740784</v>
      </c>
      <c r="R14" s="3">
        <f t="shared" si="7"/>
        <v>0.0005557253632957813</v>
      </c>
      <c r="S14" s="3">
        <f t="shared" si="8"/>
        <v>0.0005293902013179396</v>
      </c>
      <c r="T14" s="3">
        <f t="shared" si="9"/>
        <v>0.00048422637612454707</v>
      </c>
      <c r="U14" s="3">
        <f t="shared" si="10"/>
        <v>0.0004184106180199896</v>
      </c>
      <c r="V14" s="3">
        <f t="shared" si="11"/>
        <v>0.00032993259026464517</v>
      </c>
      <c r="W14" s="3">
        <f t="shared" si="12"/>
        <v>0.0002187645056552856</v>
      </c>
      <c r="X14" s="3">
        <f t="shared" si="13"/>
        <v>9.550128708073735E-05</v>
      </c>
      <c r="Y14" s="3">
        <f t="shared" si="14"/>
        <v>1.848063471788654E-05</v>
      </c>
      <c r="Z14" s="3">
        <f t="shared" si="15"/>
        <v>5.948989920211578E-09</v>
      </c>
      <c r="AB14" s="4">
        <f t="shared" si="16"/>
        <v>3.3186663872791605E-13</v>
      </c>
      <c r="AC14" s="4">
        <f t="shared" si="17"/>
        <v>1.5715955929171547E-14</v>
      </c>
      <c r="AD14" s="4">
        <f t="shared" si="18"/>
        <v>2.402973321096715E-13</v>
      </c>
      <c r="AE14" s="4">
        <f t="shared" si="19"/>
        <v>2.1715673263048745E-12</v>
      </c>
      <c r="AF14" s="4">
        <f t="shared" si="20"/>
        <v>5.241269850396269E-12</v>
      </c>
      <c r="AG14" s="4">
        <f t="shared" si="21"/>
        <v>8.805520537478706E-12</v>
      </c>
      <c r="AH14" s="4">
        <f t="shared" si="22"/>
        <v>2.0834711877134285E-11</v>
      </c>
      <c r="AI14" s="4">
        <f t="shared" si="23"/>
        <v>1.3954391671169553E-12</v>
      </c>
      <c r="AJ14" s="4">
        <f t="shared" si="24"/>
        <v>2.5093740529643683E-11</v>
      </c>
      <c r="AK14" s="4">
        <f t="shared" si="25"/>
        <v>4.328995316650139E-13</v>
      </c>
    </row>
    <row r="15" spans="1:37" ht="12.75">
      <c r="A15" s="11" t="s">
        <v>10</v>
      </c>
      <c r="B15" s="10">
        <v>0.00011303306171817818</v>
      </c>
      <c r="C15" s="12">
        <v>0.7384164668480705</v>
      </c>
      <c r="D15" s="12">
        <v>0.6086306803874124</v>
      </c>
      <c r="E15" s="5">
        <f t="shared" si="5"/>
        <v>0.0005259408329745408</v>
      </c>
      <c r="F15" s="10">
        <v>6.117E-05</v>
      </c>
      <c r="G15" s="10">
        <v>6.004E-05</v>
      </c>
      <c r="H15" s="10">
        <v>5.647E-05</v>
      </c>
      <c r="I15" s="10">
        <v>5.076E-05</v>
      </c>
      <c r="J15" s="10">
        <v>4.26E-05</v>
      </c>
      <c r="K15" s="10">
        <v>3.223E-05</v>
      </c>
      <c r="L15" s="10">
        <v>1.95E-05</v>
      </c>
      <c r="M15" s="10">
        <v>7.9E-06</v>
      </c>
      <c r="N15" s="10">
        <v>1.809E-06</v>
      </c>
      <c r="O15" s="10">
        <v>4.795E-08</v>
      </c>
      <c r="Q15" s="3">
        <f t="shared" si="6"/>
        <v>6.150076889598657E-05</v>
      </c>
      <c r="R15" s="3">
        <f t="shared" si="7"/>
        <v>6.0241186202679294E-05</v>
      </c>
      <c r="S15" s="3">
        <f t="shared" si="8"/>
        <v>5.648967046033674E-05</v>
      </c>
      <c r="T15" s="3">
        <f t="shared" si="9"/>
        <v>5.033393961575186E-05</v>
      </c>
      <c r="U15" s="3">
        <f t="shared" si="10"/>
        <v>4.1945464019641164E-05</v>
      </c>
      <c r="V15" s="3">
        <f t="shared" si="11"/>
        <v>3.164191459551699E-05</v>
      </c>
      <c r="W15" s="3">
        <f t="shared" si="12"/>
        <v>2.005719023436645E-05</v>
      </c>
      <c r="X15" s="3">
        <f t="shared" si="13"/>
        <v>8.635890808046214E-06</v>
      </c>
      <c r="Y15" s="3">
        <f t="shared" si="14"/>
        <v>1.897506513840656E-06</v>
      </c>
      <c r="Z15" s="3">
        <f t="shared" si="15"/>
        <v>2.570608804408729E-09</v>
      </c>
      <c r="AB15" s="4">
        <f t="shared" si="16"/>
        <v>1.0940806255217576E-13</v>
      </c>
      <c r="AC15" s="4">
        <f t="shared" si="17"/>
        <v>4.047588814851352E-14</v>
      </c>
      <c r="AD15" s="4">
        <f t="shared" si="18"/>
        <v>3.8692700985921377E-16</v>
      </c>
      <c r="AE15" s="4">
        <f t="shared" si="19"/>
        <v>1.815274510256766E-13</v>
      </c>
      <c r="AF15" s="4">
        <f t="shared" si="20"/>
        <v>4.2841734958430043E-13</v>
      </c>
      <c r="AG15" s="4">
        <f t="shared" si="21"/>
        <v>3.458444429659503E-13</v>
      </c>
      <c r="AH15" s="4">
        <f t="shared" si="22"/>
        <v>3.104609572733381E-13</v>
      </c>
      <c r="AI15" s="4">
        <f t="shared" si="23"/>
        <v>5.415352813669083E-13</v>
      </c>
      <c r="AJ15" s="4">
        <f t="shared" si="24"/>
        <v>7.833402992226223E-15</v>
      </c>
      <c r="AK15" s="4">
        <f t="shared" si="25"/>
        <v>2.0592891452825066E-15</v>
      </c>
    </row>
    <row r="16" spans="1:37" ht="12.75">
      <c r="A16" s="11" t="s">
        <v>11</v>
      </c>
      <c r="B16" s="10">
        <v>0.0072011460007604155</v>
      </c>
      <c r="C16" s="12">
        <v>0.07865953597664291</v>
      </c>
      <c r="D16" s="12">
        <v>0.9564542493780539</v>
      </c>
      <c r="E16" s="5">
        <f t="shared" si="5"/>
        <v>0.00018599655839209993</v>
      </c>
      <c r="F16" s="10">
        <v>0.002764</v>
      </c>
      <c r="G16" s="10">
        <v>0.002722</v>
      </c>
      <c r="H16" s="10">
        <v>0.002586</v>
      </c>
      <c r="I16" s="10">
        <v>0.002364</v>
      </c>
      <c r="J16" s="10">
        <v>0.002031</v>
      </c>
      <c r="K16" s="10">
        <v>0.001581</v>
      </c>
      <c r="L16" s="10">
        <v>0.0009848</v>
      </c>
      <c r="M16" s="10">
        <v>0.000405</v>
      </c>
      <c r="N16" s="10">
        <v>9.077E-05</v>
      </c>
      <c r="O16" s="10">
        <v>2.348E-06</v>
      </c>
      <c r="Q16" s="3">
        <f t="shared" si="6"/>
        <v>0.002767061510943608</v>
      </c>
      <c r="R16" s="3">
        <f t="shared" si="7"/>
        <v>0.0027232523874717216</v>
      </c>
      <c r="S16" s="3">
        <f t="shared" si="8"/>
        <v>0.002589617059218987</v>
      </c>
      <c r="T16" s="3">
        <f t="shared" si="9"/>
        <v>0.0023596362463911363</v>
      </c>
      <c r="U16" s="3">
        <f t="shared" si="10"/>
        <v>0.002023267700035817</v>
      </c>
      <c r="V16" s="3">
        <f t="shared" si="11"/>
        <v>0.0015706642943740822</v>
      </c>
      <c r="W16" s="3">
        <f t="shared" si="12"/>
        <v>0.001006832280042827</v>
      </c>
      <c r="X16" s="3">
        <f t="shared" si="13"/>
        <v>0.0004038799293587543</v>
      </c>
      <c r="Y16" s="3">
        <f t="shared" si="14"/>
        <v>6.395365288664838E-05</v>
      </c>
      <c r="Z16" s="3">
        <f t="shared" si="15"/>
        <v>6.481599521027287E-09</v>
      </c>
      <c r="AB16" s="4">
        <f t="shared" si="16"/>
        <v>9.372849257832273E-12</v>
      </c>
      <c r="AC16" s="4">
        <f t="shared" si="17"/>
        <v>1.5684743793251517E-12</v>
      </c>
      <c r="AD16" s="4">
        <f t="shared" si="18"/>
        <v>1.3083117393658478E-11</v>
      </c>
      <c r="AE16" s="4">
        <f t="shared" si="19"/>
        <v>1.904234555887327E-11</v>
      </c>
      <c r="AF16" s="4">
        <f t="shared" si="20"/>
        <v>5.978846273609995E-11</v>
      </c>
      <c r="AG16" s="4">
        <f t="shared" si="21"/>
        <v>1.0682681078562701E-10</v>
      </c>
      <c r="AH16" s="4">
        <f t="shared" si="22"/>
        <v>4.854213638855524E-10</v>
      </c>
      <c r="AI16" s="4">
        <f t="shared" si="23"/>
        <v>1.2545582413805325E-12</v>
      </c>
      <c r="AJ16" s="4">
        <f t="shared" si="24"/>
        <v>7.191164725037618E-10</v>
      </c>
      <c r="AK16" s="4">
        <f t="shared" si="25"/>
        <v>5.482708419781605E-12</v>
      </c>
    </row>
    <row r="17" spans="1:37" ht="12.75">
      <c r="A17" s="11" t="s">
        <v>12</v>
      </c>
      <c r="B17" s="10">
        <v>0.00739380708846265</v>
      </c>
      <c r="C17" s="12">
        <v>-0.07857069445190312</v>
      </c>
      <c r="D17" s="12">
        <v>0.8612358061890123</v>
      </c>
      <c r="E17" s="5">
        <f t="shared" si="5"/>
        <v>0.000279119677097721</v>
      </c>
      <c r="F17" s="10">
        <v>0.00312</v>
      </c>
      <c r="G17" s="10">
        <v>0.003084</v>
      </c>
      <c r="H17" s="10">
        <v>0.002966</v>
      </c>
      <c r="I17" s="10">
        <v>0.002772</v>
      </c>
      <c r="J17" s="10">
        <v>0.002465</v>
      </c>
      <c r="K17" s="10">
        <v>0.002023</v>
      </c>
      <c r="L17" s="10">
        <v>0.001367</v>
      </c>
      <c r="M17" s="10">
        <v>0.0006409</v>
      </c>
      <c r="N17" s="10">
        <v>0.0001689</v>
      </c>
      <c r="O17" s="10">
        <v>5.003E-06</v>
      </c>
      <c r="Q17" s="3">
        <f t="shared" si="6"/>
        <v>0.003124914627777902</v>
      </c>
      <c r="R17" s="3">
        <f t="shared" si="7"/>
        <v>0.0030873830994144597</v>
      </c>
      <c r="S17" s="3">
        <f t="shared" si="8"/>
        <v>0.0029713668276477646</v>
      </c>
      <c r="T17" s="3">
        <f t="shared" si="9"/>
        <v>0.0027662013103870644</v>
      </c>
      <c r="U17" s="3">
        <f t="shared" si="10"/>
        <v>0.0024530190873091953</v>
      </c>
      <c r="V17" s="3">
        <f t="shared" si="11"/>
        <v>0.0020047539012704963</v>
      </c>
      <c r="W17" s="3">
        <f t="shared" si="12"/>
        <v>0.0013946342755671868</v>
      </c>
      <c r="X17" s="3">
        <f t="shared" si="13"/>
        <v>0.000648466522443121</v>
      </c>
      <c r="Y17" s="3">
        <f t="shared" si="14"/>
        <v>0.00013288565665324088</v>
      </c>
      <c r="Z17" s="3">
        <f t="shared" si="15"/>
        <v>3.9608597599928206E-08</v>
      </c>
      <c r="AB17" s="4">
        <f t="shared" si="16"/>
        <v>2.4153566195326984E-11</v>
      </c>
      <c r="AC17" s="4">
        <f t="shared" si="17"/>
        <v>1.1445361648118033E-11</v>
      </c>
      <c r="AD17" s="4">
        <f t="shared" si="18"/>
        <v>2.8802839000811552E-11</v>
      </c>
      <c r="AE17" s="4">
        <f t="shared" si="19"/>
        <v>3.3624801227169156E-11</v>
      </c>
      <c r="AF17" s="4">
        <f t="shared" si="20"/>
        <v>1.435422689046888E-10</v>
      </c>
      <c r="AG17" s="4">
        <f t="shared" si="21"/>
        <v>3.32920118846797E-10</v>
      </c>
      <c r="AH17" s="4">
        <f t="shared" si="22"/>
        <v>7.636531861232181E-10</v>
      </c>
      <c r="AI17" s="4">
        <f t="shared" si="23"/>
        <v>5.725226188225327E-11</v>
      </c>
      <c r="AJ17" s="4">
        <f t="shared" si="24"/>
        <v>1.2970329266982536E-09</v>
      </c>
      <c r="AK17" s="4">
        <f t="shared" si="25"/>
        <v>2.4635254213418952E-11</v>
      </c>
    </row>
    <row r="18" spans="1:37" ht="12.75">
      <c r="A18" s="11" t="s">
        <v>13</v>
      </c>
      <c r="B18" s="10">
        <v>0.0012177030585601954</v>
      </c>
      <c r="C18" s="12">
        <v>0.5443527074600368</v>
      </c>
      <c r="D18" s="12">
        <v>1.0731191625400154</v>
      </c>
      <c r="E18" s="5">
        <f t="shared" si="5"/>
        <v>7.530565297058183E-05</v>
      </c>
      <c r="F18" s="10">
        <v>0.0004159</v>
      </c>
      <c r="G18" s="10">
        <v>0.000406</v>
      </c>
      <c r="H18" s="10">
        <v>0.0003754</v>
      </c>
      <c r="I18" s="10">
        <v>0.000327</v>
      </c>
      <c r="J18" s="10">
        <v>0.0002604</v>
      </c>
      <c r="K18" s="10">
        <v>0.0001809</v>
      </c>
      <c r="L18" s="10">
        <v>9.499E-05</v>
      </c>
      <c r="M18" s="10">
        <v>2.993E-05</v>
      </c>
      <c r="N18" s="10">
        <v>4.859E-06</v>
      </c>
      <c r="O18" s="10">
        <v>8.303E-08</v>
      </c>
      <c r="Q18" s="3">
        <f t="shared" si="6"/>
        <v>0.0004163817308427885</v>
      </c>
      <c r="R18" s="3">
        <f t="shared" si="7"/>
        <v>0.0004061467165100196</v>
      </c>
      <c r="S18" s="3">
        <f t="shared" si="8"/>
        <v>0.00037573044651876837</v>
      </c>
      <c r="T18" s="3">
        <f t="shared" si="9"/>
        <v>0.0003261280488137953</v>
      </c>
      <c r="U18" s="3">
        <f t="shared" si="10"/>
        <v>0.0002595075601462448</v>
      </c>
      <c r="V18" s="3">
        <f t="shared" si="11"/>
        <v>0.00018030914270972923</v>
      </c>
      <c r="W18" s="3">
        <f t="shared" si="12"/>
        <v>9.762823599198394E-05</v>
      </c>
      <c r="X18" s="3">
        <f t="shared" si="13"/>
        <v>2.9462046899476392E-05</v>
      </c>
      <c r="Y18" s="3">
        <f t="shared" si="14"/>
        <v>2.9692826366632334E-06</v>
      </c>
      <c r="Z18" s="3">
        <f t="shared" si="15"/>
        <v>5.955894898991677E-11</v>
      </c>
      <c r="AB18" s="4">
        <f t="shared" si="16"/>
        <v>2.3206460489367306E-13</v>
      </c>
      <c r="AC18" s="4">
        <f t="shared" si="17"/>
        <v>2.1525734312324957E-14</v>
      </c>
      <c r="AD18" s="4">
        <f t="shared" si="18"/>
        <v>1.0919490176612104E-13</v>
      </c>
      <c r="AE18" s="4">
        <f t="shared" si="19"/>
        <v>7.602988711237301E-13</v>
      </c>
      <c r="AF18" s="4">
        <f t="shared" si="20"/>
        <v>7.964488925706071E-13</v>
      </c>
      <c r="AG18" s="4">
        <f t="shared" si="21"/>
        <v>3.4911233746612265E-13</v>
      </c>
      <c r="AH18" s="4">
        <f t="shared" si="22"/>
        <v>6.960289149399488E-12</v>
      </c>
      <c r="AI18" s="4">
        <f t="shared" si="23"/>
        <v>2.1898010428965793E-13</v>
      </c>
      <c r="AJ18" s="4">
        <f t="shared" si="24"/>
        <v>3.571031713296463E-12</v>
      </c>
      <c r="AK18" s="4">
        <f t="shared" si="25"/>
        <v>6.884094088199138E-15</v>
      </c>
    </row>
    <row r="19" spans="1:37" ht="12.75">
      <c r="A19" s="11" t="s">
        <v>14</v>
      </c>
      <c r="B19" s="10">
        <v>0.0037196189713453965</v>
      </c>
      <c r="C19" s="12">
        <v>0.4459334613644589</v>
      </c>
      <c r="D19" s="12">
        <v>0.9743589505857684</v>
      </c>
      <c r="E19" s="5">
        <f t="shared" si="5"/>
        <v>0.00010158677623039374</v>
      </c>
      <c r="F19" s="10">
        <v>0.001403</v>
      </c>
      <c r="G19" s="10">
        <v>0.001373</v>
      </c>
      <c r="H19" s="10">
        <v>0.001281</v>
      </c>
      <c r="I19" s="10">
        <v>0.001135</v>
      </c>
      <c r="J19" s="10">
        <v>0.0009287</v>
      </c>
      <c r="K19" s="10">
        <v>0.0006741</v>
      </c>
      <c r="L19" s="10">
        <v>0.0003801</v>
      </c>
      <c r="M19" s="10">
        <v>0.0001358</v>
      </c>
      <c r="N19" s="10">
        <v>2.624E-05</v>
      </c>
      <c r="O19" s="10">
        <v>5.794E-07</v>
      </c>
      <c r="Q19" s="3">
        <f t="shared" si="6"/>
        <v>0.0014039115224158917</v>
      </c>
      <c r="R19" s="3">
        <f t="shared" si="7"/>
        <v>0.00137355807455102</v>
      </c>
      <c r="S19" s="3">
        <f t="shared" si="8"/>
        <v>0.0012827316963733462</v>
      </c>
      <c r="T19" s="3">
        <f t="shared" si="9"/>
        <v>0.001132451667765817</v>
      </c>
      <c r="U19" s="3">
        <f t="shared" si="10"/>
        <v>0.0009257398367372339</v>
      </c>
      <c r="V19" s="3">
        <f t="shared" si="11"/>
        <v>0.0006707971860838712</v>
      </c>
      <c r="W19" s="3">
        <f t="shared" si="12"/>
        <v>0.0003889929003135237</v>
      </c>
      <c r="X19" s="3">
        <f t="shared" si="13"/>
        <v>0.00013350059283755576</v>
      </c>
      <c r="Y19" s="3">
        <f t="shared" si="14"/>
        <v>1.702302855444851E-05</v>
      </c>
      <c r="Z19" s="3">
        <f t="shared" si="15"/>
        <v>9.740595345965577E-10</v>
      </c>
      <c r="AB19" s="4">
        <f t="shared" si="16"/>
        <v>8.308731146730778E-13</v>
      </c>
      <c r="AC19" s="4">
        <f t="shared" si="17"/>
        <v>3.114472044961562E-13</v>
      </c>
      <c r="AD19" s="4">
        <f t="shared" si="18"/>
        <v>2.998772329460318E-12</v>
      </c>
      <c r="AE19" s="4">
        <f t="shared" si="19"/>
        <v>6.493997175775491E-12</v>
      </c>
      <c r="AF19" s="4">
        <f t="shared" si="20"/>
        <v>8.762566542229631E-12</v>
      </c>
      <c r="AG19" s="4">
        <f t="shared" si="21"/>
        <v>1.0908579764573924E-11</v>
      </c>
      <c r="AH19" s="4">
        <f t="shared" si="22"/>
        <v>7.90836759862698E-11</v>
      </c>
      <c r="AI19" s="4">
        <f t="shared" si="23"/>
        <v>5.287273298699851E-12</v>
      </c>
      <c r="AJ19" s="4">
        <f t="shared" si="24"/>
        <v>8.495256262811154E-11</v>
      </c>
      <c r="AK19" s="4">
        <f t="shared" si="25"/>
        <v>3.345765686032864E-13</v>
      </c>
    </row>
    <row r="20" spans="1:37" ht="12.75">
      <c r="A20" s="11" t="s">
        <v>15</v>
      </c>
      <c r="B20" s="10">
        <v>0.0001885748031061211</v>
      </c>
      <c r="C20" s="12">
        <v>0.985733428411423</v>
      </c>
      <c r="D20" s="12">
        <v>1.0681796994378363</v>
      </c>
      <c r="E20" s="5">
        <f t="shared" si="5"/>
        <v>4.328342827823531E-05</v>
      </c>
      <c r="F20" s="10">
        <v>6.472E-05</v>
      </c>
      <c r="G20" s="10">
        <v>6.277E-05</v>
      </c>
      <c r="H20" s="10">
        <v>5.687E-05</v>
      </c>
      <c r="I20" s="10">
        <v>4.779E-05</v>
      </c>
      <c r="J20" s="10">
        <v>3.603E-05</v>
      </c>
      <c r="K20" s="10">
        <v>2.316E-05</v>
      </c>
      <c r="L20" s="10">
        <v>1.096E-05</v>
      </c>
      <c r="M20" s="10">
        <v>3.045E-06</v>
      </c>
      <c r="N20" s="10">
        <v>4.497E-07</v>
      </c>
      <c r="O20" s="10">
        <v>7.345E-09</v>
      </c>
      <c r="Q20" s="3">
        <f t="shared" si="6"/>
        <v>6.480061293499553E-05</v>
      </c>
      <c r="R20" s="3">
        <f t="shared" si="7"/>
        <v>6.278688672843207E-05</v>
      </c>
      <c r="S20" s="3">
        <f t="shared" si="8"/>
        <v>5.6908608868935635E-05</v>
      </c>
      <c r="T20" s="3">
        <f t="shared" si="9"/>
        <v>4.766885119526026E-05</v>
      </c>
      <c r="U20" s="3">
        <f t="shared" si="10"/>
        <v>3.5958746869745645E-05</v>
      </c>
      <c r="V20" s="3">
        <f t="shared" si="11"/>
        <v>2.31516537157584E-05</v>
      </c>
      <c r="W20" s="3">
        <f t="shared" si="12"/>
        <v>1.1244476339860479E-05</v>
      </c>
      <c r="X20" s="3">
        <f t="shared" si="13"/>
        <v>2.8828143188909175E-06</v>
      </c>
      <c r="Y20" s="3">
        <f t="shared" si="14"/>
        <v>2.3541626214897662E-07</v>
      </c>
      <c r="Z20" s="3">
        <f t="shared" si="15"/>
        <v>3.0564847236508662E-12</v>
      </c>
      <c r="AB20" s="4">
        <f t="shared" si="16"/>
        <v>6.498445288592441E-15</v>
      </c>
      <c r="AC20" s="4">
        <f t="shared" si="17"/>
        <v>2.851615971387013E-16</v>
      </c>
      <c r="AD20" s="4">
        <f t="shared" si="18"/>
        <v>1.4906447604888163E-15</v>
      </c>
      <c r="AE20" s="4">
        <f t="shared" si="19"/>
        <v>1.4677032889868708E-14</v>
      </c>
      <c r="AF20" s="4">
        <f t="shared" si="20"/>
        <v>5.0770085710438644E-15</v>
      </c>
      <c r="AG20" s="4">
        <f t="shared" si="21"/>
        <v>6.966046064154183E-17</v>
      </c>
      <c r="AH20" s="4">
        <f t="shared" si="22"/>
        <v>8.092678794041475E-14</v>
      </c>
      <c r="AI20" s="4">
        <f t="shared" si="23"/>
        <v>2.6304195156817014E-14</v>
      </c>
      <c r="AJ20" s="4">
        <f t="shared" si="24"/>
        <v>4.5917520307406113E-14</v>
      </c>
      <c r="AK20" s="4">
        <f t="shared" si="25"/>
        <v>5.390413458150843E-17</v>
      </c>
    </row>
    <row r="21" spans="1:37" ht="12.75">
      <c r="A21" s="11" t="s">
        <v>16</v>
      </c>
      <c r="B21" s="10">
        <v>0.0026094748089026004</v>
      </c>
      <c r="C21" s="12">
        <v>0.4628193264441982</v>
      </c>
      <c r="D21" s="12">
        <v>0.9928372251413857</v>
      </c>
      <c r="E21" s="5">
        <f t="shared" si="5"/>
        <v>9.640926142475667E-05</v>
      </c>
      <c r="F21" s="10">
        <v>0.0009658</v>
      </c>
      <c r="G21" s="10">
        <v>0.0009452</v>
      </c>
      <c r="H21" s="10">
        <v>0.0008804</v>
      </c>
      <c r="I21" s="10">
        <v>0.0007775</v>
      </c>
      <c r="J21" s="10">
        <v>0.0006332</v>
      </c>
      <c r="K21" s="10">
        <v>0.000456</v>
      </c>
      <c r="L21" s="10">
        <v>0.0002538</v>
      </c>
      <c r="M21" s="10">
        <v>8.863E-05</v>
      </c>
      <c r="N21" s="10">
        <v>1.663E-05</v>
      </c>
      <c r="O21" s="10">
        <v>3.527E-07</v>
      </c>
      <c r="Q21" s="3">
        <f t="shared" si="6"/>
        <v>0.0009668728834717032</v>
      </c>
      <c r="R21" s="3">
        <f t="shared" si="7"/>
        <v>0.0009454544342198149</v>
      </c>
      <c r="S21" s="3">
        <f t="shared" si="8"/>
        <v>0.0008814431009684881</v>
      </c>
      <c r="T21" s="3">
        <f t="shared" si="9"/>
        <v>0.0007758057506585001</v>
      </c>
      <c r="U21" s="3">
        <f t="shared" si="10"/>
        <v>0.0006311218635920799</v>
      </c>
      <c r="V21" s="3">
        <f t="shared" si="11"/>
        <v>0.000453858252790949</v>
      </c>
      <c r="W21" s="3">
        <f t="shared" si="12"/>
        <v>0.0002599340372414102</v>
      </c>
      <c r="X21" s="3">
        <f t="shared" si="13"/>
        <v>8.713774986800805E-05</v>
      </c>
      <c r="Y21" s="3">
        <f t="shared" si="14"/>
        <v>1.064082004158008E-05</v>
      </c>
      <c r="Z21" s="3">
        <f t="shared" si="15"/>
        <v>5.012678061227388E-10</v>
      </c>
      <c r="AB21" s="4">
        <f t="shared" si="16"/>
        <v>1.1510789438539188E-12</v>
      </c>
      <c r="AC21" s="4">
        <f t="shared" si="17"/>
        <v>6.473677221283285E-14</v>
      </c>
      <c r="AD21" s="4">
        <f t="shared" si="18"/>
        <v>1.0880596304607496E-12</v>
      </c>
      <c r="AE21" s="4">
        <f t="shared" si="19"/>
        <v>2.87048083117292E-12</v>
      </c>
      <c r="AF21" s="4">
        <f t="shared" si="20"/>
        <v>4.3186509299230205E-12</v>
      </c>
      <c r="AG21" s="4">
        <f t="shared" si="21"/>
        <v>4.587081107477863E-12</v>
      </c>
      <c r="AH21" s="4">
        <f t="shared" si="22"/>
        <v>3.762641287900706E-11</v>
      </c>
      <c r="AI21" s="4">
        <f t="shared" si="23"/>
        <v>2.226810456429984E-12</v>
      </c>
      <c r="AJ21" s="4">
        <f t="shared" si="24"/>
        <v>3.587027657433882E-11</v>
      </c>
      <c r="AK21" s="4">
        <f t="shared" si="25"/>
        <v>1.2404394695897448E-13</v>
      </c>
    </row>
    <row r="22" spans="1:37" ht="12.75">
      <c r="A22" s="11" t="s">
        <v>17</v>
      </c>
      <c r="B22" s="10">
        <v>0.0008628897391971043</v>
      </c>
      <c r="C22" s="12">
        <v>0.16721973935443496</v>
      </c>
      <c r="D22" s="12">
        <v>0.7820052293119746</v>
      </c>
      <c r="E22" s="5">
        <f t="shared" si="5"/>
        <v>0.00022177219444130547</v>
      </c>
      <c r="F22" s="10">
        <v>0.000394</v>
      </c>
      <c r="G22" s="10">
        <v>0.0003886</v>
      </c>
      <c r="H22" s="10">
        <v>0.0003709</v>
      </c>
      <c r="I22" s="10">
        <v>0.0003424</v>
      </c>
      <c r="J22" s="10">
        <v>0.000299</v>
      </c>
      <c r="K22" s="10">
        <v>0.0002397</v>
      </c>
      <c r="L22" s="10">
        <v>0.0001576</v>
      </c>
      <c r="M22" s="10">
        <v>7.208E-05</v>
      </c>
      <c r="N22" s="10">
        <v>1.892E-05</v>
      </c>
      <c r="O22" s="10">
        <v>5.505E-07</v>
      </c>
      <c r="Q22" s="3">
        <f t="shared" si="6"/>
        <v>0.00039476146209877324</v>
      </c>
      <c r="R22" s="3">
        <f t="shared" si="7"/>
        <v>0.0003890306215237823</v>
      </c>
      <c r="S22" s="3">
        <f t="shared" si="8"/>
        <v>0.00037155349713371326</v>
      </c>
      <c r="T22" s="3">
        <f t="shared" si="9"/>
        <v>0.00034146732666426744</v>
      </c>
      <c r="U22" s="3">
        <f t="shared" si="10"/>
        <v>0.0002973425994967546</v>
      </c>
      <c r="V22" s="3">
        <f t="shared" si="11"/>
        <v>0.00023741306273334864</v>
      </c>
      <c r="W22" s="3">
        <f t="shared" si="12"/>
        <v>0.00016083332316429527</v>
      </c>
      <c r="X22" s="3">
        <f t="shared" si="13"/>
        <v>7.32918143972975E-05</v>
      </c>
      <c r="Y22" s="3">
        <f t="shared" si="14"/>
        <v>1.5431443105194252E-05</v>
      </c>
      <c r="Z22" s="3">
        <f t="shared" si="15"/>
        <v>7.480313063648063E-09</v>
      </c>
      <c r="AB22" s="4">
        <f t="shared" si="16"/>
        <v>5.798245278681721E-13</v>
      </c>
      <c r="AC22" s="4">
        <f t="shared" si="17"/>
        <v>1.8543489674459374E-13</v>
      </c>
      <c r="AD22" s="4">
        <f t="shared" si="18"/>
        <v>4.2705850377142816E-13</v>
      </c>
      <c r="AE22" s="4">
        <f t="shared" si="19"/>
        <v>8.69879551186448E-13</v>
      </c>
      <c r="AF22" s="4">
        <f t="shared" si="20"/>
        <v>2.746976428158049E-12</v>
      </c>
      <c r="AG22" s="4">
        <f t="shared" si="21"/>
        <v>5.230082061598795E-12</v>
      </c>
      <c r="AH22" s="4">
        <f t="shared" si="22"/>
        <v>1.0454378684768347E-11</v>
      </c>
      <c r="AI22" s="4">
        <f t="shared" si="23"/>
        <v>1.468494133497494E-12</v>
      </c>
      <c r="AJ22" s="4">
        <f t="shared" si="24"/>
        <v>1.2170029208296713E-11</v>
      </c>
      <c r="AK22" s="4">
        <f t="shared" si="25"/>
        <v>2.9487038040045366E-13</v>
      </c>
    </row>
    <row r="23" spans="1:37" ht="12.75">
      <c r="A23" s="11" t="s">
        <v>18</v>
      </c>
      <c r="B23" s="10">
        <v>0.015585460982112087</v>
      </c>
      <c r="C23" s="12">
        <v>-0.04511554609624163</v>
      </c>
      <c r="D23" s="12">
        <v>0.5391482213440446</v>
      </c>
      <c r="E23" s="5">
        <f t="shared" si="5"/>
        <v>0.0006557809708876963</v>
      </c>
      <c r="F23" s="10">
        <v>0.009058</v>
      </c>
      <c r="G23" s="10">
        <v>0.008999</v>
      </c>
      <c r="H23" s="10">
        <v>0.008784</v>
      </c>
      <c r="I23" s="10">
        <v>0.00844</v>
      </c>
      <c r="J23" s="10">
        <v>0.00786</v>
      </c>
      <c r="K23" s="10">
        <v>0.006967</v>
      </c>
      <c r="L23" s="10">
        <v>0.005391</v>
      </c>
      <c r="M23" s="10">
        <v>0.003294</v>
      </c>
      <c r="N23" s="10">
        <v>0.001351</v>
      </c>
      <c r="O23" s="10">
        <v>0.000131</v>
      </c>
      <c r="Q23" s="3">
        <f t="shared" si="6"/>
        <v>0.009090139640059626</v>
      </c>
      <c r="R23" s="3">
        <f t="shared" si="7"/>
        <v>0.009021076798551492</v>
      </c>
      <c r="S23" s="3">
        <f t="shared" si="8"/>
        <v>0.008805664749523196</v>
      </c>
      <c r="T23" s="3">
        <f t="shared" si="9"/>
        <v>0.0084171662085792</v>
      </c>
      <c r="U23" s="3">
        <f t="shared" si="10"/>
        <v>0.007803360287905367</v>
      </c>
      <c r="V23" s="3">
        <f t="shared" si="11"/>
        <v>0.006872384695072951</v>
      </c>
      <c r="W23" s="3">
        <f t="shared" si="12"/>
        <v>0.00547019225097137</v>
      </c>
      <c r="X23" s="3">
        <f t="shared" si="13"/>
        <v>0.0033816994237369797</v>
      </c>
      <c r="Y23" s="3">
        <f t="shared" si="14"/>
        <v>0.0012511199862593526</v>
      </c>
      <c r="Z23" s="3">
        <f t="shared" si="15"/>
        <v>7.730849246232067E-06</v>
      </c>
      <c r="AB23" s="4">
        <f t="shared" si="16"/>
        <v>1.0329564631622884E-09</v>
      </c>
      <c r="AC23" s="4">
        <f t="shared" si="17"/>
        <v>4.873850342831433E-10</v>
      </c>
      <c r="AD23" s="4">
        <f t="shared" si="18"/>
        <v>4.693613719028363E-10</v>
      </c>
      <c r="AE23" s="4">
        <f t="shared" si="19"/>
        <v>5.213820306486136E-10</v>
      </c>
      <c r="AF23" s="4">
        <f t="shared" si="20"/>
        <v>3.2080569861630233E-09</v>
      </c>
      <c r="AG23" s="4">
        <f t="shared" si="21"/>
        <v>8.95205592643847E-09</v>
      </c>
      <c r="AH23" s="4">
        <f t="shared" si="22"/>
        <v>6.271412613912461E-09</v>
      </c>
      <c r="AI23" s="4">
        <f t="shared" si="23"/>
        <v>7.691188923798309E-09</v>
      </c>
      <c r="AJ23" s="4">
        <f t="shared" si="24"/>
        <v>9.976017144831914E-09</v>
      </c>
      <c r="AK23" s="4">
        <f t="shared" si="25"/>
        <v>1.5195283527555167E-08</v>
      </c>
    </row>
    <row r="24" spans="1:37" ht="12.75">
      <c r="A24" s="11" t="s">
        <v>19</v>
      </c>
      <c r="B24" s="10">
        <v>0.006493215531629304</v>
      </c>
      <c r="C24" s="12">
        <v>0.2013430175367078</v>
      </c>
      <c r="D24" s="12">
        <v>0.7120446767537771</v>
      </c>
      <c r="E24" s="5">
        <f t="shared" si="5"/>
        <v>0.00030088353554005794</v>
      </c>
      <c r="F24" s="10">
        <v>0.003179</v>
      </c>
      <c r="G24" s="10">
        <v>0.003138</v>
      </c>
      <c r="H24" s="10">
        <v>0.003001</v>
      </c>
      <c r="I24" s="10">
        <v>0.00278</v>
      </c>
      <c r="J24" s="10">
        <v>0.002443</v>
      </c>
      <c r="K24" s="10">
        <v>0.00198</v>
      </c>
      <c r="L24" s="10">
        <v>0.00133</v>
      </c>
      <c r="M24" s="10">
        <v>0.0006414</v>
      </c>
      <c r="N24" s="10">
        <v>0.0001905</v>
      </c>
      <c r="O24" s="10">
        <v>8.803E-06</v>
      </c>
      <c r="Q24" s="3">
        <f t="shared" si="6"/>
        <v>0.00318583108018985</v>
      </c>
      <c r="R24" s="3">
        <f t="shared" si="7"/>
        <v>0.0031413304723486367</v>
      </c>
      <c r="S24" s="3">
        <f t="shared" si="8"/>
        <v>0.0030056435931941653</v>
      </c>
      <c r="T24" s="3">
        <f t="shared" si="9"/>
        <v>0.0027720804618796783</v>
      </c>
      <c r="U24" s="3">
        <f t="shared" si="10"/>
        <v>0.0024292646621586604</v>
      </c>
      <c r="V24" s="3">
        <f t="shared" si="11"/>
        <v>0.001962131298102998</v>
      </c>
      <c r="W24" s="3">
        <f t="shared" si="12"/>
        <v>0.0013594880145738053</v>
      </c>
      <c r="X24" s="3">
        <f t="shared" si="13"/>
        <v>0.000652372523722489</v>
      </c>
      <c r="Y24" s="3">
        <f t="shared" si="14"/>
        <v>0.00015408888935947737</v>
      </c>
      <c r="Z24" s="3">
        <f t="shared" si="15"/>
        <v>1.401292025170915E-07</v>
      </c>
      <c r="AB24" s="4">
        <f t="shared" si="16"/>
        <v>4.666365656016244E-11</v>
      </c>
      <c r="AC24" s="4">
        <f t="shared" si="17"/>
        <v>1.1092046065032365E-11</v>
      </c>
      <c r="AD24" s="4">
        <f t="shared" si="18"/>
        <v>2.1562957752896907E-11</v>
      </c>
      <c r="AE24" s="4">
        <f t="shared" si="19"/>
        <v>6.271908403922753E-11</v>
      </c>
      <c r="AF24" s="4">
        <f t="shared" si="20"/>
        <v>1.886595056157329E-10</v>
      </c>
      <c r="AG24" s="4">
        <f t="shared" si="21"/>
        <v>3.1929050748393013E-10</v>
      </c>
      <c r="AH24" s="4">
        <f t="shared" si="22"/>
        <v>8.695430035049544E-10</v>
      </c>
      <c r="AI24" s="4">
        <f t="shared" si="23"/>
        <v>1.2039627684058455E-10</v>
      </c>
      <c r="AJ24" s="4">
        <f t="shared" si="24"/>
        <v>1.3257689780763798E-09</v>
      </c>
      <c r="AK24" s="4">
        <f t="shared" si="25"/>
        <v>7.504533045388216E-11</v>
      </c>
    </row>
    <row r="25" spans="1:37" ht="12.75">
      <c r="A25" s="11" t="s">
        <v>20</v>
      </c>
      <c r="B25" s="10">
        <v>0.02593169867779637</v>
      </c>
      <c r="C25" s="12">
        <v>-0.06772221670465485</v>
      </c>
      <c r="D25" s="12">
        <v>0.5024971222790832</v>
      </c>
      <c r="E25" s="5">
        <f t="shared" si="5"/>
        <v>0.0007048212432787215</v>
      </c>
      <c r="F25" s="10">
        <v>0.01564</v>
      </c>
      <c r="G25" s="10">
        <v>0.01555</v>
      </c>
      <c r="H25" s="10">
        <v>0.01521</v>
      </c>
      <c r="I25" s="10">
        <v>0.01469</v>
      </c>
      <c r="J25" s="10">
        <v>0.01379</v>
      </c>
      <c r="K25" s="10">
        <v>0.0124</v>
      </c>
      <c r="L25" s="10">
        <v>0.009828</v>
      </c>
      <c r="M25" s="10">
        <v>0.006265</v>
      </c>
      <c r="N25" s="10">
        <v>0.002718</v>
      </c>
      <c r="O25" s="10">
        <v>0.0002866</v>
      </c>
      <c r="Q25" s="3">
        <f t="shared" si="6"/>
        <v>0.015689143639882126</v>
      </c>
      <c r="R25" s="3">
        <f t="shared" si="7"/>
        <v>0.015584142723341828</v>
      </c>
      <c r="S25" s="3">
        <f t="shared" si="8"/>
        <v>0.015255381522215944</v>
      </c>
      <c r="T25" s="3">
        <f t="shared" si="9"/>
        <v>0.014657815049933572</v>
      </c>
      <c r="U25" s="3">
        <f t="shared" si="10"/>
        <v>0.01370213546450378</v>
      </c>
      <c r="V25" s="3">
        <f t="shared" si="11"/>
        <v>0.012227023954318312</v>
      </c>
      <c r="W25" s="3">
        <f t="shared" si="12"/>
        <v>0.009948415841164336</v>
      </c>
      <c r="X25" s="3">
        <f t="shared" si="13"/>
        <v>0.00641680932639592</v>
      </c>
      <c r="Y25" s="3">
        <f t="shared" si="14"/>
        <v>0.002572699632650286</v>
      </c>
      <c r="Z25" s="3">
        <f t="shared" si="15"/>
        <v>2.310287703897776E-05</v>
      </c>
      <c r="AB25" s="4">
        <f t="shared" si="16"/>
        <v>2.415097340863935E-09</v>
      </c>
      <c r="AC25" s="4">
        <f t="shared" si="17"/>
        <v>1.1657255571966271E-09</v>
      </c>
      <c r="AD25" s="4">
        <f t="shared" si="18"/>
        <v>2.059482558636281E-09</v>
      </c>
      <c r="AE25" s="4">
        <f t="shared" si="19"/>
        <v>1.0358710107784409E-09</v>
      </c>
      <c r="AF25" s="4">
        <f t="shared" si="20"/>
        <v>7.720176597966554E-09</v>
      </c>
      <c r="AG25" s="4">
        <f t="shared" si="21"/>
        <v>2.992071237967329E-08</v>
      </c>
      <c r="AH25" s="4">
        <f t="shared" si="22"/>
        <v>1.449997480331473E-08</v>
      </c>
      <c r="AI25" s="4">
        <f t="shared" si="23"/>
        <v>2.304607158078297E-08</v>
      </c>
      <c r="AJ25" s="4">
        <f t="shared" si="24"/>
        <v>2.1112196751961874E-08</v>
      </c>
      <c r="AK25" s="4">
        <f t="shared" si="25"/>
        <v>6.943073380873608E-08</v>
      </c>
    </row>
    <row r="26" spans="1:37" ht="12.75">
      <c r="A26" s="11" t="s">
        <v>21</v>
      </c>
      <c r="B26" s="10">
        <v>0.04599746098988627</v>
      </c>
      <c r="C26" s="12">
        <v>-0.1755185914443654</v>
      </c>
      <c r="D26" s="12">
        <v>0.5393834609002558</v>
      </c>
      <c r="E26" s="5">
        <f t="shared" si="5"/>
        <v>0.0007516486530162915</v>
      </c>
      <c r="F26" s="10">
        <v>0.02673</v>
      </c>
      <c r="G26" s="10">
        <v>0.0266</v>
      </c>
      <c r="H26" s="10">
        <v>0.02612</v>
      </c>
      <c r="I26" s="10">
        <v>0.02536</v>
      </c>
      <c r="J26" s="10">
        <v>0.024</v>
      </c>
      <c r="K26" s="10">
        <v>0.02179</v>
      </c>
      <c r="L26" s="10">
        <v>0.01745</v>
      </c>
      <c r="M26" s="10">
        <v>0.01119</v>
      </c>
      <c r="N26" s="10">
        <v>0.004805</v>
      </c>
      <c r="O26" s="10">
        <v>0.0004673</v>
      </c>
      <c r="Q26" s="3">
        <f t="shared" si="6"/>
        <v>0.026821471394676912</v>
      </c>
      <c r="R26" s="3">
        <f t="shared" si="7"/>
        <v>0.02667078744940754</v>
      </c>
      <c r="S26" s="3">
        <f t="shared" si="8"/>
        <v>0.026193309005622053</v>
      </c>
      <c r="T26" s="3">
        <f t="shared" si="9"/>
        <v>0.02530511634768617</v>
      </c>
      <c r="U26" s="3">
        <f t="shared" si="10"/>
        <v>0.02383724923002108</v>
      </c>
      <c r="V26" s="3">
        <f t="shared" si="11"/>
        <v>0.02147787520562208</v>
      </c>
      <c r="W26" s="3">
        <f t="shared" si="12"/>
        <v>0.0176631313763884</v>
      </c>
      <c r="X26" s="3">
        <f t="shared" si="13"/>
        <v>0.011471272194432195</v>
      </c>
      <c r="Y26" s="3">
        <f t="shared" si="14"/>
        <v>0.004526603540119469</v>
      </c>
      <c r="Z26" s="3">
        <f t="shared" si="15"/>
        <v>3.217932592185513E-05</v>
      </c>
      <c r="AB26" s="4">
        <f t="shared" si="16"/>
        <v>8.367016044139386E-09</v>
      </c>
      <c r="AC26" s="4">
        <f t="shared" si="17"/>
        <v>5.010862993625272E-09</v>
      </c>
      <c r="AD26" s="4">
        <f t="shared" si="18"/>
        <v>5.3742103052940526E-09</v>
      </c>
      <c r="AE26" s="4">
        <f t="shared" si="19"/>
        <v>3.0122152913053825E-09</v>
      </c>
      <c r="AF26" s="4">
        <f t="shared" si="20"/>
        <v>2.6487813128731523E-08</v>
      </c>
      <c r="AG26" s="4">
        <f t="shared" si="21"/>
        <v>9.742188726545978E-08</v>
      </c>
      <c r="AH26" s="4">
        <f t="shared" si="22"/>
        <v>4.542498360121444E-08</v>
      </c>
      <c r="AI26" s="4">
        <f t="shared" si="23"/>
        <v>7.911404736070258E-08</v>
      </c>
      <c r="AJ26" s="4">
        <f t="shared" si="24"/>
        <v>7.750458887401234E-08</v>
      </c>
      <c r="AK26" s="4">
        <f t="shared" si="25"/>
        <v>1.8933000101021915E-07</v>
      </c>
    </row>
    <row r="27" spans="1:37" ht="12.75">
      <c r="A27" s="11" t="s">
        <v>22</v>
      </c>
      <c r="B27" s="10">
        <v>0.11200552957051063</v>
      </c>
      <c r="C27" s="12">
        <v>-0.12268292502049376</v>
      </c>
      <c r="D27" s="12">
        <v>0.7855997694697756</v>
      </c>
      <c r="E27" s="5">
        <f t="shared" si="5"/>
        <v>0.00033383236387887245</v>
      </c>
      <c r="F27" s="10">
        <v>0.05095</v>
      </c>
      <c r="G27" s="10">
        <v>0.05047</v>
      </c>
      <c r="H27" s="10">
        <v>0.04882</v>
      </c>
      <c r="I27" s="10">
        <v>0.04612</v>
      </c>
      <c r="J27" s="10">
        <v>0.04173</v>
      </c>
      <c r="K27" s="10">
        <v>0.03519</v>
      </c>
      <c r="L27" s="10">
        <v>0.02487</v>
      </c>
      <c r="M27" s="10">
        <v>0.01263</v>
      </c>
      <c r="N27" s="10">
        <v>0.003712</v>
      </c>
      <c r="O27" s="10">
        <v>0.0001166</v>
      </c>
      <c r="Q27" s="3">
        <f t="shared" si="6"/>
        <v>0.05105729695303333</v>
      </c>
      <c r="R27" s="3">
        <f t="shared" si="7"/>
        <v>0.050537086922654274</v>
      </c>
      <c r="S27" s="3">
        <f t="shared" si="8"/>
        <v>0.04891879154319728</v>
      </c>
      <c r="T27" s="3">
        <f t="shared" si="9"/>
        <v>0.04601937960576551</v>
      </c>
      <c r="U27" s="3">
        <f t="shared" si="10"/>
        <v>0.04150099598665012</v>
      </c>
      <c r="V27" s="3">
        <f t="shared" si="11"/>
        <v>0.034833883133750895</v>
      </c>
      <c r="W27" s="3">
        <f t="shared" si="12"/>
        <v>0.02534004690412775</v>
      </c>
      <c r="X27" s="3">
        <f t="shared" si="13"/>
        <v>0.012848575223496327</v>
      </c>
      <c r="Y27" s="3">
        <f t="shared" si="14"/>
        <v>0.0031040663739796475</v>
      </c>
      <c r="Z27" s="3">
        <f t="shared" si="15"/>
        <v>1.9955965105389144E-06</v>
      </c>
      <c r="AB27" s="4">
        <f t="shared" si="16"/>
        <v>1.151263613023569E-08</v>
      </c>
      <c r="AC27" s="4">
        <f t="shared" si="17"/>
        <v>4.500655191220455E-09</v>
      </c>
      <c r="AD27" s="4">
        <f t="shared" si="18"/>
        <v>9.759769007299977E-09</v>
      </c>
      <c r="AE27" s="4">
        <f t="shared" si="19"/>
        <v>1.0124463735903784E-08</v>
      </c>
      <c r="AF27" s="4">
        <f t="shared" si="20"/>
        <v>5.244283813035276E-08</v>
      </c>
      <c r="AG27" s="4">
        <f t="shared" si="21"/>
        <v>1.2681922242708206E-07</v>
      </c>
      <c r="AH27" s="4">
        <f t="shared" si="22"/>
        <v>2.209440920800823E-07</v>
      </c>
      <c r="AI27" s="4">
        <f t="shared" si="23"/>
        <v>4.7775128326468855E-08</v>
      </c>
      <c r="AJ27" s="4">
        <f t="shared" si="24"/>
        <v>3.695832936462538E-07</v>
      </c>
      <c r="AK27" s="4">
        <f t="shared" si="25"/>
        <v>1.31341692991752E-08</v>
      </c>
    </row>
    <row r="28" spans="1:37" ht="12.75">
      <c r="A28" s="11" t="s">
        <v>23</v>
      </c>
      <c r="B28" s="10">
        <v>0.7441276243994794</v>
      </c>
      <c r="C28" s="12">
        <v>0.03714612964326694</v>
      </c>
      <c r="D28" s="12">
        <v>0.6514379749360031</v>
      </c>
      <c r="E28" s="5">
        <f t="shared" si="5"/>
        <v>0.000388332832378643</v>
      </c>
      <c r="F28" s="10">
        <v>0.3869</v>
      </c>
      <c r="G28" s="10">
        <v>0.3832</v>
      </c>
      <c r="H28" s="10">
        <v>0.3704</v>
      </c>
      <c r="I28" s="10">
        <v>0.3498</v>
      </c>
      <c r="J28" s="10">
        <v>0.3167</v>
      </c>
      <c r="K28" s="10">
        <v>0.2687</v>
      </c>
      <c r="L28" s="10">
        <v>0.1935</v>
      </c>
      <c r="M28" s="10">
        <v>0.1041</v>
      </c>
      <c r="N28" s="10">
        <v>0.03512</v>
      </c>
      <c r="O28" s="10">
        <v>0.001989</v>
      </c>
      <c r="Q28" s="3">
        <f t="shared" si="6"/>
        <v>0.3879104768982631</v>
      </c>
      <c r="R28" s="3">
        <f t="shared" si="7"/>
        <v>0.38381337763531265</v>
      </c>
      <c r="S28" s="3">
        <f t="shared" si="8"/>
        <v>0.37116851013823915</v>
      </c>
      <c r="T28" s="3">
        <f t="shared" si="9"/>
        <v>0.3488540500845322</v>
      </c>
      <c r="U28" s="3">
        <f t="shared" si="10"/>
        <v>0.31479469773973995</v>
      </c>
      <c r="V28" s="3">
        <f t="shared" si="11"/>
        <v>0.2656922234621675</v>
      </c>
      <c r="W28" s="3">
        <f t="shared" si="12"/>
        <v>0.19707588810955545</v>
      </c>
      <c r="X28" s="3">
        <f t="shared" si="13"/>
        <v>0.10645068129704598</v>
      </c>
      <c r="Y28" s="3">
        <f t="shared" si="14"/>
        <v>0.03058854801045085</v>
      </c>
      <c r="Z28" s="3">
        <f t="shared" si="15"/>
        <v>5.928233577403617E-05</v>
      </c>
      <c r="AB28" s="4">
        <f t="shared" si="16"/>
        <v>1.0210635619233293E-06</v>
      </c>
      <c r="AC28" s="4">
        <f t="shared" si="17"/>
        <v>3.7623212350175283E-07</v>
      </c>
      <c r="AD28" s="4">
        <f t="shared" si="18"/>
        <v>5.906078325763457E-07</v>
      </c>
      <c r="AE28" s="4">
        <f t="shared" si="19"/>
        <v>8.948212425735647E-07</v>
      </c>
      <c r="AF28" s="4">
        <f t="shared" si="20"/>
        <v>3.6301767029519917E-06</v>
      </c>
      <c r="AG28" s="4">
        <f t="shared" si="21"/>
        <v>9.04671970153577E-06</v>
      </c>
      <c r="AH28" s="4">
        <f t="shared" si="22"/>
        <v>1.2786975772060031E-05</v>
      </c>
      <c r="AI28" s="4">
        <f t="shared" si="23"/>
        <v>5.525702560281763E-06</v>
      </c>
      <c r="AJ28" s="4">
        <f t="shared" si="24"/>
        <v>2.0534057133588947E-05</v>
      </c>
      <c r="AK28" s="4">
        <f t="shared" si="25"/>
        <v>3.7238102636257095E-06</v>
      </c>
    </row>
    <row r="29" spans="1:37" ht="12.75">
      <c r="A29" s="11" t="s">
        <v>24</v>
      </c>
      <c r="B29" s="10">
        <v>0.0004485462544255323</v>
      </c>
      <c r="C29" s="12">
        <v>0.09002504574784648</v>
      </c>
      <c r="D29" s="12">
        <v>0.8212743655299235</v>
      </c>
      <c r="E29" s="5">
        <f t="shared" si="5"/>
        <v>0.0002464699467393861</v>
      </c>
      <c r="F29" s="10">
        <v>0.0001969</v>
      </c>
      <c r="G29" s="10">
        <v>0.0001943</v>
      </c>
      <c r="H29" s="10">
        <v>0.0001858</v>
      </c>
      <c r="I29" s="10">
        <v>0.000172</v>
      </c>
      <c r="J29" s="10">
        <v>0.0001507</v>
      </c>
      <c r="K29" s="10">
        <v>0.0001213</v>
      </c>
      <c r="L29" s="10">
        <v>7.983E-05</v>
      </c>
      <c r="M29" s="10">
        <v>3.635E-05</v>
      </c>
      <c r="N29" s="10">
        <v>9.416E-06</v>
      </c>
      <c r="O29" s="10">
        <v>2.735E-07</v>
      </c>
      <c r="Q29" s="3">
        <f t="shared" si="6"/>
        <v>0.00019730237333720845</v>
      </c>
      <c r="R29" s="3">
        <f t="shared" si="7"/>
        <v>0.00019455011351265252</v>
      </c>
      <c r="S29" s="3">
        <f t="shared" si="8"/>
        <v>0.0001861271614226381</v>
      </c>
      <c r="T29" s="3">
        <f t="shared" si="9"/>
        <v>0.00017152629177450345</v>
      </c>
      <c r="U29" s="3">
        <f t="shared" si="10"/>
        <v>0.00014989292876546625</v>
      </c>
      <c r="V29" s="3">
        <f t="shared" si="11"/>
        <v>0.00012012705293137151</v>
      </c>
      <c r="W29" s="3">
        <f t="shared" si="12"/>
        <v>8.153745374727813E-05</v>
      </c>
      <c r="X29" s="3">
        <f t="shared" si="13"/>
        <v>3.6898821933306814E-05</v>
      </c>
      <c r="Y29" s="3">
        <f t="shared" si="14"/>
        <v>7.497001799609688E-06</v>
      </c>
      <c r="Z29" s="3">
        <f t="shared" si="15"/>
        <v>2.7199219967921535E-09</v>
      </c>
      <c r="AB29" s="4">
        <f t="shared" si="16"/>
        <v>1.6190430249627766E-13</v>
      </c>
      <c r="AC29" s="4">
        <f t="shared" si="17"/>
        <v>6.255676921138087E-14</v>
      </c>
      <c r="AD29" s="4">
        <f t="shared" si="18"/>
        <v>1.0703459646259411E-13</v>
      </c>
      <c r="AE29" s="4">
        <f t="shared" si="19"/>
        <v>2.2439948290309275E-13</v>
      </c>
      <c r="AF29" s="4">
        <f t="shared" si="20"/>
        <v>6.513639776118397E-13</v>
      </c>
      <c r="AG29" s="4">
        <f t="shared" si="21"/>
        <v>1.3758048258041563E-12</v>
      </c>
      <c r="AH29" s="4">
        <f t="shared" si="22"/>
        <v>2.9153982990941263E-12</v>
      </c>
      <c r="AI29" s="4">
        <f t="shared" si="23"/>
        <v>3.012055144786266E-13</v>
      </c>
      <c r="AJ29" s="4">
        <f t="shared" si="24"/>
        <v>3.682554093101253E-12</v>
      </c>
      <c r="AK29" s="4">
        <f t="shared" si="25"/>
        <v>7.332185064342332E-14</v>
      </c>
    </row>
    <row r="30" spans="1:37" ht="12.75">
      <c r="A30" s="11" t="s">
        <v>25</v>
      </c>
      <c r="B30" s="10">
        <v>0.0001609232318601891</v>
      </c>
      <c r="C30" s="12">
        <v>0.1936183109854665</v>
      </c>
      <c r="D30" s="12">
        <v>0.7591119558839052</v>
      </c>
      <c r="E30" s="5">
        <f t="shared" si="5"/>
        <v>0.00032708301986497586</v>
      </c>
      <c r="F30" s="10">
        <v>7.5E-05</v>
      </c>
      <c r="G30" s="10">
        <v>7.401E-05</v>
      </c>
      <c r="H30" s="10">
        <v>7.074E-05</v>
      </c>
      <c r="I30" s="10">
        <v>6.542E-05</v>
      </c>
      <c r="J30" s="10">
        <v>5.727E-05</v>
      </c>
      <c r="K30" s="10">
        <v>4.598E-05</v>
      </c>
      <c r="L30" s="10">
        <v>3.018E-05</v>
      </c>
      <c r="M30" s="10">
        <v>1.367E-05</v>
      </c>
      <c r="N30" s="10">
        <v>3.508E-06</v>
      </c>
      <c r="O30" s="10">
        <v>1.007E-07</v>
      </c>
      <c r="Q30" s="3">
        <f t="shared" si="6"/>
        <v>7.532525532392573E-05</v>
      </c>
      <c r="R30" s="3">
        <f t="shared" si="7"/>
        <v>7.422795854710904E-05</v>
      </c>
      <c r="S30" s="3">
        <f t="shared" si="8"/>
        <v>7.088464416840126E-05</v>
      </c>
      <c r="T30" s="3">
        <f t="shared" si="9"/>
        <v>6.513943901955744E-05</v>
      </c>
      <c r="U30" s="3">
        <f t="shared" si="10"/>
        <v>5.673407204109386E-05</v>
      </c>
      <c r="V30" s="3">
        <f t="shared" si="11"/>
        <v>4.534913120629165E-05</v>
      </c>
      <c r="W30" s="3">
        <f t="shared" si="12"/>
        <v>3.083028642728866E-05</v>
      </c>
      <c r="X30" s="3">
        <f t="shared" si="13"/>
        <v>1.4206537517567241E-05</v>
      </c>
      <c r="Y30" s="3">
        <f t="shared" si="14"/>
        <v>3.082360076306503E-06</v>
      </c>
      <c r="Z30" s="3">
        <f t="shared" si="15"/>
        <v>1.8054520512224812E-09</v>
      </c>
      <c r="AB30" s="4">
        <f t="shared" si="16"/>
        <v>1.0579102574203365E-13</v>
      </c>
      <c r="AC30" s="4">
        <f t="shared" si="17"/>
        <v>4.750592825788295E-14</v>
      </c>
      <c r="AD30" s="4">
        <f t="shared" si="18"/>
        <v>2.0921935452490662E-14</v>
      </c>
      <c r="AE30" s="4">
        <f t="shared" si="19"/>
        <v>7.871446374688491E-14</v>
      </c>
      <c r="AF30" s="4">
        <f t="shared" si="20"/>
        <v>2.872187771373031E-13</v>
      </c>
      <c r="AG30" s="4">
        <f t="shared" si="21"/>
        <v>3.9799543487502534E-13</v>
      </c>
      <c r="AH30" s="4">
        <f t="shared" si="22"/>
        <v>4.228724375158517E-13</v>
      </c>
      <c r="AI30" s="4">
        <f t="shared" si="23"/>
        <v>2.8787250775721784E-13</v>
      </c>
      <c r="AJ30" s="4">
        <f t="shared" si="24"/>
        <v>1.8116934464180602E-13</v>
      </c>
      <c r="AK30" s="4">
        <f t="shared" si="25"/>
        <v>9.780131613993053E-15</v>
      </c>
    </row>
    <row r="31" spans="1:37" ht="12.75">
      <c r="A31" s="11" t="s">
        <v>26</v>
      </c>
      <c r="B31" s="10">
        <v>0.0005651798148254238</v>
      </c>
      <c r="C31" s="12">
        <v>0.5428063011583578</v>
      </c>
      <c r="D31" s="12">
        <v>0.8746847480598694</v>
      </c>
      <c r="E31" s="5">
        <f t="shared" si="5"/>
        <v>0.00012784944986587665</v>
      </c>
      <c r="F31" s="10">
        <v>0.0002352</v>
      </c>
      <c r="G31" s="10">
        <v>0.0002303</v>
      </c>
      <c r="H31" s="10">
        <v>0.0002152</v>
      </c>
      <c r="I31" s="10">
        <v>0.000191</v>
      </c>
      <c r="J31" s="10">
        <v>0.000157</v>
      </c>
      <c r="K31" s="10">
        <v>0.0001149</v>
      </c>
      <c r="L31" s="10">
        <v>6.568E-05</v>
      </c>
      <c r="M31" s="10">
        <v>2.405E-05</v>
      </c>
      <c r="N31" s="10">
        <v>4.8E-06</v>
      </c>
      <c r="O31" s="10">
        <v>1.105E-07</v>
      </c>
      <c r="Q31" s="3">
        <f t="shared" si="6"/>
        <v>0.00023567628478570287</v>
      </c>
      <c r="R31" s="3">
        <f t="shared" si="7"/>
        <v>0.00023059341153693367</v>
      </c>
      <c r="S31" s="3">
        <f t="shared" si="8"/>
        <v>0.00021541361802964785</v>
      </c>
      <c r="T31" s="3">
        <f t="shared" si="9"/>
        <v>0.00019038858475011012</v>
      </c>
      <c r="U31" s="3">
        <f t="shared" si="10"/>
        <v>0.00015612516417502098</v>
      </c>
      <c r="V31" s="3">
        <f t="shared" si="11"/>
        <v>0.00011403298135940735</v>
      </c>
      <c r="W31" s="3">
        <f t="shared" si="12"/>
        <v>6.745965958761304E-05</v>
      </c>
      <c r="X31" s="3">
        <f t="shared" si="13"/>
        <v>2.4468038947654025E-05</v>
      </c>
      <c r="Y31" s="3">
        <f t="shared" si="14"/>
        <v>3.5879764072187525E-06</v>
      </c>
      <c r="Z31" s="3">
        <f t="shared" si="15"/>
        <v>4.773167790535404E-10</v>
      </c>
      <c r="AB31" s="4">
        <f t="shared" si="16"/>
        <v>2.2684719709203185E-13</v>
      </c>
      <c r="AC31" s="4">
        <f t="shared" si="17"/>
        <v>8.609033000578831E-14</v>
      </c>
      <c r="AD31" s="4">
        <f t="shared" si="18"/>
        <v>4.5632662590629996E-14</v>
      </c>
      <c r="AE31" s="4">
        <f t="shared" si="19"/>
        <v>3.738286077979184E-13</v>
      </c>
      <c r="AF31" s="4">
        <f t="shared" si="20"/>
        <v>7.653377206667184E-13</v>
      </c>
      <c r="AG31" s="4">
        <f t="shared" si="21"/>
        <v>7.517213231351335E-13</v>
      </c>
      <c r="AH31" s="4">
        <f t="shared" si="22"/>
        <v>3.1671882477830196E-12</v>
      </c>
      <c r="AI31" s="4">
        <f t="shared" si="23"/>
        <v>1.7475656175568577E-13</v>
      </c>
      <c r="AJ31" s="4">
        <f t="shared" si="24"/>
        <v>1.4690011894583628E-12</v>
      </c>
      <c r="AK31" s="4">
        <f t="shared" si="25"/>
        <v>1.2104990823136734E-14</v>
      </c>
    </row>
    <row r="32" spans="1:37" ht="12.75">
      <c r="A32" s="11" t="s">
        <v>27</v>
      </c>
      <c r="B32" s="10">
        <v>0.344375074968815</v>
      </c>
      <c r="C32" s="12">
        <v>-0.09054087707852457</v>
      </c>
      <c r="D32" s="12">
        <v>0.6836115636656903</v>
      </c>
      <c r="E32" s="5">
        <f t="shared" si="5"/>
        <v>0.00046937024829052734</v>
      </c>
      <c r="F32" s="10">
        <v>0.1733</v>
      </c>
      <c r="G32" s="10">
        <v>0.1719</v>
      </c>
      <c r="H32" s="10">
        <v>0.167</v>
      </c>
      <c r="I32" s="10">
        <v>0.1589</v>
      </c>
      <c r="J32" s="10">
        <v>0.1455</v>
      </c>
      <c r="K32" s="10">
        <v>0.1252</v>
      </c>
      <c r="L32" s="10">
        <v>0.09177</v>
      </c>
      <c r="M32" s="10">
        <v>0.0502</v>
      </c>
      <c r="N32" s="10">
        <v>0.01706</v>
      </c>
      <c r="O32" s="10">
        <v>0.001036</v>
      </c>
      <c r="Q32" s="3">
        <f t="shared" si="6"/>
        <v>0.17383730515122248</v>
      </c>
      <c r="R32" s="3">
        <f t="shared" si="7"/>
        <v>0.1722522717853823</v>
      </c>
      <c r="S32" s="3">
        <f t="shared" si="8"/>
        <v>0.16731512853623312</v>
      </c>
      <c r="T32" s="3">
        <f t="shared" si="9"/>
        <v>0.15844194530997247</v>
      </c>
      <c r="U32" s="3">
        <f t="shared" si="10"/>
        <v>0.14452758506427255</v>
      </c>
      <c r="V32" s="3">
        <f t="shared" si="11"/>
        <v>0.12374640101020476</v>
      </c>
      <c r="W32" s="3">
        <f t="shared" si="12"/>
        <v>0.09343503892215586</v>
      </c>
      <c r="X32" s="3">
        <f t="shared" si="13"/>
        <v>0.0514250242480386</v>
      </c>
      <c r="Y32" s="3">
        <f t="shared" si="14"/>
        <v>0.014819571003325696</v>
      </c>
      <c r="Z32" s="3">
        <f t="shared" si="15"/>
        <v>2.4303026397862538E-05</v>
      </c>
      <c r="AB32" s="4">
        <f t="shared" si="16"/>
        <v>2.8869682553019806E-07</v>
      </c>
      <c r="AC32" s="4">
        <f t="shared" si="17"/>
        <v>1.240954107764347E-07</v>
      </c>
      <c r="AD32" s="4">
        <f t="shared" si="18"/>
        <v>9.930599434842336E-08</v>
      </c>
      <c r="AE32" s="4">
        <f t="shared" si="19"/>
        <v>2.0981409905623345E-07</v>
      </c>
      <c r="AF32" s="4">
        <f t="shared" si="20"/>
        <v>9.455908072258105E-07</v>
      </c>
      <c r="AG32" s="4">
        <f t="shared" si="21"/>
        <v>2.11295002313376E-06</v>
      </c>
      <c r="AH32" s="4">
        <f t="shared" si="22"/>
        <v>2.7723546122939454E-06</v>
      </c>
      <c r="AI32" s="4">
        <f t="shared" si="23"/>
        <v>1.5006844082825417E-06</v>
      </c>
      <c r="AJ32" s="4">
        <f t="shared" si="24"/>
        <v>5.019522089139024E-06</v>
      </c>
      <c r="AK32" s="4">
        <f t="shared" si="25"/>
        <v>1.0235307663957243E-06</v>
      </c>
    </row>
    <row r="33" spans="1:37" ht="12.75">
      <c r="A33" s="11" t="s">
        <v>28</v>
      </c>
      <c r="B33" s="10">
        <v>0.4043104702297077</v>
      </c>
      <c r="C33" s="12">
        <v>-0.06367327076823086</v>
      </c>
      <c r="D33" s="12">
        <v>0.4925382323489152</v>
      </c>
      <c r="E33" s="5">
        <f t="shared" si="5"/>
        <v>0.0014265442854621533</v>
      </c>
      <c r="F33" s="10">
        <v>0.2459</v>
      </c>
      <c r="G33" s="10">
        <v>0.2446</v>
      </c>
      <c r="H33" s="10">
        <v>0.2397</v>
      </c>
      <c r="I33" s="10">
        <v>0.2318</v>
      </c>
      <c r="J33" s="10">
        <v>0.2181</v>
      </c>
      <c r="K33" s="10">
        <v>0.1963</v>
      </c>
      <c r="L33" s="10">
        <v>0.1557</v>
      </c>
      <c r="M33" s="10">
        <v>0.09947</v>
      </c>
      <c r="N33" s="10">
        <v>0.04454</v>
      </c>
      <c r="O33" s="10">
        <v>0.007419</v>
      </c>
      <c r="Q33" s="3">
        <f t="shared" si="6"/>
        <v>0.2470633647413052</v>
      </c>
      <c r="R33" s="3">
        <f t="shared" si="7"/>
        <v>0.24543236452575706</v>
      </c>
      <c r="S33" s="3">
        <f t="shared" si="8"/>
        <v>0.2403257917339782</v>
      </c>
      <c r="T33" s="3">
        <f t="shared" si="9"/>
        <v>0.2310439011359565</v>
      </c>
      <c r="U33" s="3">
        <f t="shared" si="10"/>
        <v>0.21619698555906125</v>
      </c>
      <c r="V33" s="3">
        <f t="shared" si="11"/>
        <v>0.19326637790382378</v>
      </c>
      <c r="W33" s="3">
        <f t="shared" si="12"/>
        <v>0.15778629542708497</v>
      </c>
      <c r="X33" s="3">
        <f t="shared" si="13"/>
        <v>0.10255628406297655</v>
      </c>
      <c r="Y33" s="3">
        <f t="shared" si="14"/>
        <v>0.04181323537746562</v>
      </c>
      <c r="Z33" s="3">
        <f t="shared" si="15"/>
        <v>0.000411027180699266</v>
      </c>
      <c r="AB33" s="4">
        <f t="shared" si="16"/>
        <v>1.3534175213120776E-06</v>
      </c>
      <c r="AC33" s="4">
        <f t="shared" si="17"/>
        <v>6.928307037387606E-07</v>
      </c>
      <c r="AD33" s="4">
        <f t="shared" si="18"/>
        <v>3.9161529431544E-07</v>
      </c>
      <c r="AE33" s="4">
        <f t="shared" si="19"/>
        <v>5.716854922078922E-07</v>
      </c>
      <c r="AF33" s="4">
        <f t="shared" si="20"/>
        <v>3.621463962421379E-06</v>
      </c>
      <c r="AG33" s="4">
        <f t="shared" si="21"/>
        <v>9.2028630224086E-06</v>
      </c>
      <c r="AH33" s="4">
        <f t="shared" si="22"/>
        <v>4.352628609075643E-06</v>
      </c>
      <c r="AI33" s="4">
        <f t="shared" si="23"/>
        <v>9.525149317383036E-06</v>
      </c>
      <c r="AJ33" s="4">
        <f t="shared" si="24"/>
        <v>7.435245306705086E-06</v>
      </c>
      <c r="AK33" s="4">
        <f t="shared" si="25"/>
        <v>4.911168303605788E-05</v>
      </c>
    </row>
    <row r="34" spans="1:37" ht="12.75">
      <c r="A34" s="11" t="s">
        <v>29</v>
      </c>
      <c r="B34" s="10">
        <v>0.6755792280637107</v>
      </c>
      <c r="C34" s="12">
        <v>-0.001144591942117335</v>
      </c>
      <c r="D34" s="12">
        <v>0.7757139556289088</v>
      </c>
      <c r="E34" s="5">
        <f t="shared" si="5"/>
        <v>0.0002939903787024871</v>
      </c>
      <c r="F34" s="10">
        <v>0.3104</v>
      </c>
      <c r="G34" s="10">
        <v>0.307</v>
      </c>
      <c r="H34" s="10">
        <v>0.2954</v>
      </c>
      <c r="I34" s="10">
        <v>0.2765</v>
      </c>
      <c r="J34" s="10">
        <v>0.2468</v>
      </c>
      <c r="K34" s="10">
        <v>0.2041</v>
      </c>
      <c r="L34" s="10">
        <v>0.1405</v>
      </c>
      <c r="M34" s="10">
        <v>0.06896</v>
      </c>
      <c r="N34" s="10">
        <v>0.01976</v>
      </c>
      <c r="O34" s="10">
        <v>0.0006405</v>
      </c>
      <c r="Q34" s="3">
        <f t="shared" si="6"/>
        <v>0.3110197711296816</v>
      </c>
      <c r="R34" s="3">
        <f t="shared" si="7"/>
        <v>0.3073254756186009</v>
      </c>
      <c r="S34" s="3">
        <f t="shared" si="8"/>
        <v>0.29593625772268317</v>
      </c>
      <c r="T34" s="3">
        <f t="shared" si="9"/>
        <v>0.2758942818735272</v>
      </c>
      <c r="U34" s="3">
        <f t="shared" si="10"/>
        <v>0.24548917128985737</v>
      </c>
      <c r="V34" s="3">
        <f t="shared" si="11"/>
        <v>0.2022045071655157</v>
      </c>
      <c r="W34" s="3">
        <f t="shared" si="12"/>
        <v>0.14329936419899372</v>
      </c>
      <c r="X34" s="3">
        <f t="shared" si="13"/>
        <v>0.07001871602377699</v>
      </c>
      <c r="Y34" s="3">
        <f t="shared" si="14"/>
        <v>0.016222353364861244</v>
      </c>
      <c r="Z34" s="3">
        <f t="shared" si="15"/>
        <v>1.0034795021701683E-05</v>
      </c>
      <c r="AB34" s="4">
        <f t="shared" si="16"/>
        <v>3.841162531867942E-07</v>
      </c>
      <c r="AC34" s="4">
        <f t="shared" si="17"/>
        <v>1.0593437830364648E-07</v>
      </c>
      <c r="AD34" s="4">
        <f t="shared" si="18"/>
        <v>2.8757234513734556E-07</v>
      </c>
      <c r="AE34" s="4">
        <f t="shared" si="19"/>
        <v>3.668944487377305E-07</v>
      </c>
      <c r="AF34" s="4">
        <f t="shared" si="20"/>
        <v>1.7182719073341786E-06</v>
      </c>
      <c r="AG34" s="4">
        <f t="shared" si="21"/>
        <v>3.5928930855813773E-06</v>
      </c>
      <c r="AH34" s="4">
        <f t="shared" si="22"/>
        <v>7.83643991860769E-06</v>
      </c>
      <c r="AI34" s="4">
        <f t="shared" si="23"/>
        <v>1.1208796190021716E-06</v>
      </c>
      <c r="AJ34" s="4">
        <f t="shared" si="24"/>
        <v>1.2514943715108562E-05</v>
      </c>
      <c r="AK34" s="4">
        <f t="shared" si="25"/>
        <v>3.974863746883277E-07</v>
      </c>
    </row>
    <row r="35" spans="1:37" ht="12.75">
      <c r="A35" s="11" t="s">
        <v>30</v>
      </c>
      <c r="B35" s="10">
        <v>0.060872011496151394</v>
      </c>
      <c r="C35" s="12">
        <v>0.0380607011350086</v>
      </c>
      <c r="D35" s="12">
        <v>0.8038666024601324</v>
      </c>
      <c r="E35" s="5">
        <f t="shared" si="5"/>
        <v>0.0002604067683623612</v>
      </c>
      <c r="F35" s="10">
        <v>0.0272</v>
      </c>
      <c r="G35" s="10">
        <v>0.02687</v>
      </c>
      <c r="H35" s="10">
        <v>0.02577</v>
      </c>
      <c r="I35" s="10">
        <v>0.02398</v>
      </c>
      <c r="J35" s="10">
        <v>0.0212</v>
      </c>
      <c r="K35" s="10">
        <v>0.01729</v>
      </c>
      <c r="L35" s="10">
        <v>0.01164</v>
      </c>
      <c r="M35" s="10">
        <v>0.005502</v>
      </c>
      <c r="N35" s="10">
        <v>0.001499</v>
      </c>
      <c r="O35" s="10">
        <v>4.504E-05</v>
      </c>
      <c r="Q35" s="3">
        <f t="shared" si="6"/>
        <v>0.027246004466382444</v>
      </c>
      <c r="R35" s="3">
        <f t="shared" si="7"/>
        <v>0.026894539739137777</v>
      </c>
      <c r="S35" s="3">
        <f t="shared" si="8"/>
        <v>0.025814827812595267</v>
      </c>
      <c r="T35" s="3">
        <f t="shared" si="9"/>
        <v>0.023928580908729402</v>
      </c>
      <c r="U35" s="3">
        <f t="shared" si="10"/>
        <v>0.021099649184063998</v>
      </c>
      <c r="V35" s="3">
        <f t="shared" si="11"/>
        <v>0.01713903275179692</v>
      </c>
      <c r="W35" s="3">
        <f t="shared" si="12"/>
        <v>0.011877651570349448</v>
      </c>
      <c r="X35" s="3">
        <f t="shared" si="13"/>
        <v>0.005571085946643107</v>
      </c>
      <c r="Y35" s="3">
        <f t="shared" si="14"/>
        <v>0.0012003449227734684</v>
      </c>
      <c r="Z35" s="3">
        <f t="shared" si="15"/>
        <v>5.440485369224086E-07</v>
      </c>
      <c r="AB35" s="4">
        <f t="shared" si="16"/>
        <v>2.116410927133544E-09</v>
      </c>
      <c r="AC35" s="4">
        <f t="shared" si="17"/>
        <v>6.021987969500852E-10</v>
      </c>
      <c r="AD35" s="4">
        <f t="shared" si="18"/>
        <v>2.0095327820763013E-09</v>
      </c>
      <c r="AE35" s="4">
        <f t="shared" si="19"/>
        <v>2.643922947094209E-09</v>
      </c>
      <c r="AF35" s="4">
        <f t="shared" si="20"/>
        <v>1.007028625902132E-08</v>
      </c>
      <c r="AG35" s="4">
        <f t="shared" si="21"/>
        <v>2.2791110030010805E-08</v>
      </c>
      <c r="AH35" s="4">
        <f t="shared" si="22"/>
        <v>5.647826888955882E-08</v>
      </c>
      <c r="AI35" s="4">
        <f t="shared" si="23"/>
        <v>4.772868023574195E-09</v>
      </c>
      <c r="AJ35" s="4">
        <f t="shared" si="24"/>
        <v>8.919485515318547E-08</v>
      </c>
      <c r="AK35" s="4">
        <f t="shared" si="25"/>
        <v>1.9798896966045574E-09</v>
      </c>
    </row>
    <row r="36" spans="1:37" ht="12.75">
      <c r="A36" s="11" t="s">
        <v>31</v>
      </c>
      <c r="B36" s="10">
        <v>0.0014640611619570498</v>
      </c>
      <c r="C36" s="12">
        <v>0.3159599593076023</v>
      </c>
      <c r="D36" s="12">
        <v>0.824906605130052</v>
      </c>
      <c r="E36" s="5">
        <f t="shared" si="5"/>
        <v>0.00016175934015407454</v>
      </c>
      <c r="F36" s="10">
        <v>0.0006409</v>
      </c>
      <c r="G36" s="10">
        <v>0.0006301</v>
      </c>
      <c r="H36" s="10">
        <v>0.0005959</v>
      </c>
      <c r="I36" s="10">
        <v>0.0005407</v>
      </c>
      <c r="J36" s="10">
        <v>0.0004602</v>
      </c>
      <c r="K36" s="10">
        <v>0.0003551</v>
      </c>
      <c r="L36" s="10">
        <v>0.0002207</v>
      </c>
      <c r="M36" s="10">
        <v>9.277E-05</v>
      </c>
      <c r="N36" s="10">
        <v>2.214E-05</v>
      </c>
      <c r="O36" s="10">
        <v>6.032E-07</v>
      </c>
      <c r="Q36" s="3">
        <f t="shared" si="6"/>
        <v>0.0006416627574898616</v>
      </c>
      <c r="R36" s="3">
        <f t="shared" si="7"/>
        <v>0.0006304919413789781</v>
      </c>
      <c r="S36" s="3">
        <f t="shared" si="8"/>
        <v>0.0005967323642662235</v>
      </c>
      <c r="T36" s="3">
        <f t="shared" si="9"/>
        <v>0.0005396934871059861</v>
      </c>
      <c r="U36" s="3">
        <f t="shared" si="10"/>
        <v>0.0004584825711523931</v>
      </c>
      <c r="V36" s="3">
        <f t="shared" si="11"/>
        <v>0.0003528372756097863</v>
      </c>
      <c r="W36" s="3">
        <f t="shared" si="12"/>
        <v>0.0002259128952468968</v>
      </c>
      <c r="X36" s="3">
        <f t="shared" si="13"/>
        <v>9.351435971948497E-05</v>
      </c>
      <c r="Y36" s="3">
        <f t="shared" si="14"/>
        <v>1.686310172555875E-05</v>
      </c>
      <c r="Z36" s="3">
        <f t="shared" si="15"/>
        <v>4.617638864883971E-09</v>
      </c>
      <c r="AB36" s="4">
        <f t="shared" si="16"/>
        <v>5.817989883399653E-13</v>
      </c>
      <c r="AC36" s="4">
        <f t="shared" si="17"/>
        <v>1.5361804455526243E-13</v>
      </c>
      <c r="AD36" s="4">
        <f t="shared" si="18"/>
        <v>6.928302716857903E-13</v>
      </c>
      <c r="AE36" s="4">
        <f t="shared" si="19"/>
        <v>1.0130682058161097E-12</v>
      </c>
      <c r="AF36" s="4">
        <f t="shared" si="20"/>
        <v>2.9495618465924748E-12</v>
      </c>
      <c r="AG36" s="4">
        <f t="shared" si="21"/>
        <v>5.119921666068051E-12</v>
      </c>
      <c r="AH36" s="4">
        <f t="shared" si="22"/>
        <v>2.71742768551194E-11</v>
      </c>
      <c r="AI36" s="4">
        <f t="shared" si="23"/>
        <v>5.540713919917453E-13</v>
      </c>
      <c r="AJ36" s="4">
        <f t="shared" si="24"/>
        <v>2.7845655398801056E-11</v>
      </c>
      <c r="AK36" s="4">
        <f t="shared" si="25"/>
        <v>3.583008430620904E-13</v>
      </c>
    </row>
    <row r="37" spans="1:37" ht="12.75">
      <c r="A37" s="11" t="s">
        <v>32</v>
      </c>
      <c r="B37" s="10">
        <v>0.005943758937663569</v>
      </c>
      <c r="C37" s="12">
        <v>0.05821252432967647</v>
      </c>
      <c r="D37" s="12">
        <v>0.6271027409179225</v>
      </c>
      <c r="E37" s="5">
        <f t="shared" si="5"/>
        <v>0.00035649541279253927</v>
      </c>
      <c r="F37" s="10">
        <v>0.003167</v>
      </c>
      <c r="G37" s="10">
        <v>0.003137</v>
      </c>
      <c r="H37" s="10">
        <v>0.003032</v>
      </c>
      <c r="I37" s="10">
        <v>0.002864</v>
      </c>
      <c r="J37" s="10">
        <v>0.002596</v>
      </c>
      <c r="K37" s="10">
        <v>0.002209</v>
      </c>
      <c r="L37" s="10">
        <v>0.001601</v>
      </c>
      <c r="M37" s="10">
        <v>0.0008733</v>
      </c>
      <c r="N37" s="10">
        <v>0.0002998</v>
      </c>
      <c r="O37" s="10">
        <v>1.623E-05</v>
      </c>
      <c r="Q37" s="3">
        <f t="shared" si="6"/>
        <v>0.0031747821318497695</v>
      </c>
      <c r="R37" s="3">
        <f t="shared" si="7"/>
        <v>0.003141416377269085</v>
      </c>
      <c r="S37" s="3">
        <f t="shared" si="8"/>
        <v>0.0030385243642410864</v>
      </c>
      <c r="T37" s="3">
        <f t="shared" si="9"/>
        <v>0.0028572297274396764</v>
      </c>
      <c r="U37" s="3">
        <f t="shared" si="10"/>
        <v>0.00258106665492074</v>
      </c>
      <c r="V37" s="3">
        <f t="shared" si="11"/>
        <v>0.00218369103083318</v>
      </c>
      <c r="W37" s="3">
        <f t="shared" si="12"/>
        <v>0.0016287069569624014</v>
      </c>
      <c r="X37" s="3">
        <f t="shared" si="13"/>
        <v>0.0008925797764482651</v>
      </c>
      <c r="Y37" s="3">
        <f t="shared" si="14"/>
        <v>0.0002657267199995905</v>
      </c>
      <c r="Z37" s="3">
        <f t="shared" si="15"/>
        <v>6.34578679119474E-07</v>
      </c>
      <c r="AB37" s="4">
        <f t="shared" si="16"/>
        <v>6.056157612719528E-11</v>
      </c>
      <c r="AC37" s="4">
        <f t="shared" si="17"/>
        <v>1.950438818289102E-11</v>
      </c>
      <c r="AD37" s="4">
        <f t="shared" si="18"/>
        <v>4.256732875036758E-11</v>
      </c>
      <c r="AE37" s="4">
        <f t="shared" si="19"/>
        <v>4.5836590541067915E-11</v>
      </c>
      <c r="AF37" s="4">
        <f t="shared" si="20"/>
        <v>2.2300479525625385E-10</v>
      </c>
      <c r="AG37" s="4">
        <f t="shared" si="21"/>
        <v>6.405439202870493E-10</v>
      </c>
      <c r="AH37" s="4">
        <f t="shared" si="22"/>
        <v>7.676754641163646E-10</v>
      </c>
      <c r="AI37" s="4">
        <f t="shared" si="23"/>
        <v>3.717097798950751E-10</v>
      </c>
      <c r="AJ37" s="4">
        <f t="shared" si="24"/>
        <v>1.1609884099863092E-09</v>
      </c>
      <c r="AK37" s="4">
        <f t="shared" si="25"/>
        <v>2.432171661757749E-10</v>
      </c>
    </row>
    <row r="38" spans="1:37" ht="12.75">
      <c r="A38" s="11" t="s">
        <v>33</v>
      </c>
      <c r="B38" s="10">
        <v>0.042021757710050386</v>
      </c>
      <c r="C38" s="12">
        <v>0.0035392404495126445</v>
      </c>
      <c r="D38" s="12">
        <v>0.7080838450697665</v>
      </c>
      <c r="E38" s="5">
        <f t="shared" si="5"/>
        <v>0.0003575958711881838</v>
      </c>
      <c r="F38" s="10">
        <v>0.02065</v>
      </c>
      <c r="G38" s="10">
        <v>0.02044</v>
      </c>
      <c r="H38" s="10">
        <v>0.01974</v>
      </c>
      <c r="I38" s="10">
        <v>0.01859</v>
      </c>
      <c r="J38" s="10">
        <v>0.01676</v>
      </c>
      <c r="K38" s="10">
        <v>0.01409</v>
      </c>
      <c r="L38" s="10">
        <v>0.009977</v>
      </c>
      <c r="M38" s="10">
        <v>0.005177</v>
      </c>
      <c r="N38" s="10">
        <v>0.001633</v>
      </c>
      <c r="O38" s="10">
        <v>6.879E-05</v>
      </c>
      <c r="Q38" s="3">
        <f t="shared" si="6"/>
        <v>0.020699378585412244</v>
      </c>
      <c r="R38" s="3">
        <f t="shared" si="7"/>
        <v>0.02047339346670819</v>
      </c>
      <c r="S38" s="3">
        <f t="shared" si="8"/>
        <v>0.019775430561535225</v>
      </c>
      <c r="T38" s="3">
        <f t="shared" si="9"/>
        <v>0.018542282036049483</v>
      </c>
      <c r="U38" s="3">
        <f t="shared" si="10"/>
        <v>0.016658264356983234</v>
      </c>
      <c r="V38" s="3">
        <f t="shared" si="11"/>
        <v>0.013943876906691058</v>
      </c>
      <c r="W38" s="3">
        <f t="shared" si="12"/>
        <v>0.010171265329661028</v>
      </c>
      <c r="X38" s="3">
        <f t="shared" si="13"/>
        <v>0.005280874255422699</v>
      </c>
      <c r="Y38" s="3">
        <f t="shared" si="14"/>
        <v>0.001386709198450786</v>
      </c>
      <c r="Z38" s="3">
        <f t="shared" si="15"/>
        <v>1.6253466660988174E-06</v>
      </c>
      <c r="AB38" s="4">
        <f t="shared" si="16"/>
        <v>2.4382446973140998E-09</v>
      </c>
      <c r="AC38" s="4">
        <f t="shared" si="17"/>
        <v>1.115123618790932E-09</v>
      </c>
      <c r="AD38" s="4">
        <f t="shared" si="18"/>
        <v>1.2553246907012986E-09</v>
      </c>
      <c r="AE38" s="4">
        <f t="shared" si="19"/>
        <v>2.2770040835827288E-09</v>
      </c>
      <c r="AF38" s="4">
        <f t="shared" si="20"/>
        <v>1.0350141060035039E-08</v>
      </c>
      <c r="AG38" s="4">
        <f t="shared" si="21"/>
        <v>2.1351958398173742E-08</v>
      </c>
      <c r="AH38" s="4">
        <f t="shared" si="22"/>
        <v>3.773901830830804E-08</v>
      </c>
      <c r="AI38" s="4">
        <f t="shared" si="23"/>
        <v>1.0789860939620101E-08</v>
      </c>
      <c r="AJ38" s="4">
        <f t="shared" si="24"/>
        <v>6.065915892775424E-08</v>
      </c>
      <c r="AK38" s="4">
        <f t="shared" si="25"/>
        <v>4.511090657463123E-09</v>
      </c>
    </row>
    <row r="39" spans="1:37" ht="12.75">
      <c r="A39" s="11" t="s">
        <v>34</v>
      </c>
      <c r="B39" s="10">
        <v>0.01579244864199979</v>
      </c>
      <c r="C39" s="12">
        <v>0.11584417359114905</v>
      </c>
      <c r="D39" s="12">
        <v>0.9120133409535</v>
      </c>
      <c r="E39" s="5">
        <f t="shared" si="5"/>
        <v>0.0001962381314023688</v>
      </c>
      <c r="F39" s="10">
        <v>0.006336</v>
      </c>
      <c r="G39" s="10">
        <v>0.006241</v>
      </c>
      <c r="H39" s="10">
        <v>0.005932</v>
      </c>
      <c r="I39" s="10">
        <v>0.005429</v>
      </c>
      <c r="J39" s="10">
        <v>0.004674</v>
      </c>
      <c r="K39" s="10">
        <v>0.003656</v>
      </c>
      <c r="L39" s="10">
        <v>0.0023</v>
      </c>
      <c r="M39" s="10">
        <v>0.0009689</v>
      </c>
      <c r="N39" s="10">
        <v>0.0002265</v>
      </c>
      <c r="O39" s="10">
        <v>6.09E-06</v>
      </c>
      <c r="Q39" s="3">
        <f t="shared" si="6"/>
        <v>0.006344057517815396</v>
      </c>
      <c r="R39" s="3">
        <f t="shared" si="7"/>
        <v>0.006244342388845541</v>
      </c>
      <c r="S39" s="3">
        <f t="shared" si="8"/>
        <v>0.005940431500625221</v>
      </c>
      <c r="T39" s="3">
        <f t="shared" si="9"/>
        <v>0.005418215132973778</v>
      </c>
      <c r="U39" s="3">
        <f t="shared" si="10"/>
        <v>0.004655776971623754</v>
      </c>
      <c r="V39" s="3">
        <f t="shared" si="11"/>
        <v>0.00363095146698614</v>
      </c>
      <c r="W39" s="3">
        <f t="shared" si="12"/>
        <v>0.0023518638642600212</v>
      </c>
      <c r="X39" s="3">
        <f t="shared" si="13"/>
        <v>0.0009691806274172481</v>
      </c>
      <c r="Y39" s="3">
        <f t="shared" si="14"/>
        <v>0.0001638244740401402</v>
      </c>
      <c r="Z39" s="3">
        <f t="shared" si="15"/>
        <v>2.4345142225756852E-08</v>
      </c>
      <c r="AB39" s="4">
        <f t="shared" si="16"/>
        <v>6.492359334542629E-11</v>
      </c>
      <c r="AC39" s="4">
        <f t="shared" si="17"/>
        <v>1.1171563194795323E-11</v>
      </c>
      <c r="AD39" s="4">
        <f t="shared" si="18"/>
        <v>7.109020279311138E-11</v>
      </c>
      <c r="AE39" s="4">
        <f t="shared" si="19"/>
        <v>1.163133567732786E-10</v>
      </c>
      <c r="AF39" s="4">
        <f t="shared" si="20"/>
        <v>3.3207876320147307E-10</v>
      </c>
      <c r="AG39" s="4">
        <f t="shared" si="21"/>
        <v>6.274290061464234E-10</v>
      </c>
      <c r="AH39" s="4">
        <f t="shared" si="22"/>
        <v>2.6898604159819117E-09</v>
      </c>
      <c r="AI39" s="4">
        <f t="shared" si="23"/>
        <v>7.875174731134511E-14</v>
      </c>
      <c r="AJ39" s="4">
        <f t="shared" si="24"/>
        <v>3.928221554345061E-09</v>
      </c>
      <c r="AK39" s="4">
        <f t="shared" si="25"/>
        <v>3.679216885364028E-11</v>
      </c>
    </row>
    <row r="40" spans="1:37" ht="12.75">
      <c r="A40" s="11" t="s">
        <v>35</v>
      </c>
      <c r="B40" s="10">
        <v>0.017163280020708806</v>
      </c>
      <c r="C40" s="12">
        <v>0.21591415751506807</v>
      </c>
      <c r="D40" s="12">
        <v>0.9278695231202206</v>
      </c>
      <c r="E40" s="5">
        <f t="shared" si="5"/>
        <v>0.00016016525214017133</v>
      </c>
      <c r="F40" s="10">
        <v>0.006779</v>
      </c>
      <c r="G40" s="10">
        <v>0.006665</v>
      </c>
      <c r="H40" s="10">
        <v>0.0063</v>
      </c>
      <c r="I40" s="10">
        <v>0.00571</v>
      </c>
      <c r="J40" s="10">
        <v>0.004843</v>
      </c>
      <c r="K40" s="10">
        <v>0.003706</v>
      </c>
      <c r="L40" s="10">
        <v>0.002259</v>
      </c>
      <c r="M40" s="10">
        <v>0.0009073</v>
      </c>
      <c r="N40" s="10">
        <v>0.0002012</v>
      </c>
      <c r="O40" s="10">
        <v>5.144E-06</v>
      </c>
      <c r="Q40" s="3">
        <f t="shared" si="6"/>
        <v>0.0067862784333235955</v>
      </c>
      <c r="R40" s="3">
        <f t="shared" si="7"/>
        <v>0.006667756320533121</v>
      </c>
      <c r="S40" s="3">
        <f t="shared" si="8"/>
        <v>0.00630866260736912</v>
      </c>
      <c r="T40" s="3">
        <f t="shared" si="9"/>
        <v>0.005699072630193776</v>
      </c>
      <c r="U40" s="3">
        <f t="shared" si="10"/>
        <v>0.004825817733048263</v>
      </c>
      <c r="V40" s="3">
        <f t="shared" si="11"/>
        <v>0.0036834219294919084</v>
      </c>
      <c r="W40" s="3">
        <f t="shared" si="12"/>
        <v>0.0023102895971954095</v>
      </c>
      <c r="X40" s="3">
        <f t="shared" si="13"/>
        <v>0.0009032210364085857</v>
      </c>
      <c r="Y40" s="3">
        <f t="shared" si="14"/>
        <v>0.00014097714329884984</v>
      </c>
      <c r="Z40" s="3">
        <f t="shared" si="15"/>
        <v>1.614812793417288E-08</v>
      </c>
      <c r="AB40" s="4">
        <f t="shared" si="16"/>
        <v>5.297559164602117E-11</v>
      </c>
      <c r="AC40" s="4">
        <f t="shared" si="17"/>
        <v>7.597302881306299E-12</v>
      </c>
      <c r="AD40" s="4">
        <f t="shared" si="18"/>
        <v>7.504076643152927E-11</v>
      </c>
      <c r="AE40" s="4">
        <f t="shared" si="19"/>
        <v>1.1940741088197207E-10</v>
      </c>
      <c r="AF40" s="4">
        <f t="shared" si="20"/>
        <v>2.952302976007498E-10</v>
      </c>
      <c r="AG40" s="4">
        <f t="shared" si="21"/>
        <v>5.097692678683578E-10</v>
      </c>
      <c r="AH40" s="4">
        <f t="shared" si="22"/>
        <v>2.6306227804673456E-09</v>
      </c>
      <c r="AI40" s="4">
        <f t="shared" si="23"/>
        <v>1.6637943980083106E-11</v>
      </c>
      <c r="AJ40" s="4">
        <f t="shared" si="24"/>
        <v>3.6267924692472682E-09</v>
      </c>
      <c r="AK40" s="4">
        <f t="shared" si="25"/>
        <v>2.6294864821849014E-11</v>
      </c>
    </row>
    <row r="41" spans="1:37" ht="12.75">
      <c r="A41" s="11" t="s">
        <v>36</v>
      </c>
      <c r="B41" s="10">
        <v>0.0013576342836812288</v>
      </c>
      <c r="C41" s="12">
        <v>0.3898402970944118</v>
      </c>
      <c r="D41" s="12">
        <v>0.9466174067615607</v>
      </c>
      <c r="E41" s="5">
        <f t="shared" si="5"/>
        <v>0.00011394590401678035</v>
      </c>
      <c r="F41" s="10">
        <v>0.0005264</v>
      </c>
      <c r="G41" s="10">
        <v>0.000516</v>
      </c>
      <c r="H41" s="10">
        <v>0.0004833</v>
      </c>
      <c r="I41" s="10">
        <v>0.0004311</v>
      </c>
      <c r="J41" s="10">
        <v>0.0003568</v>
      </c>
      <c r="K41" s="10">
        <v>0.0002635</v>
      </c>
      <c r="L41" s="10">
        <v>0.0001525</v>
      </c>
      <c r="M41" s="10">
        <v>5.669E-05</v>
      </c>
      <c r="N41" s="10">
        <v>1.149E-05</v>
      </c>
      <c r="O41" s="10">
        <v>2.68E-07</v>
      </c>
      <c r="Q41" s="3">
        <f t="shared" si="6"/>
        <v>0.000526831919844328</v>
      </c>
      <c r="R41" s="3">
        <f t="shared" si="7"/>
        <v>0.0005161051177210626</v>
      </c>
      <c r="S41" s="3">
        <f t="shared" si="8"/>
        <v>0.0004839011930929268</v>
      </c>
      <c r="T41" s="3">
        <f t="shared" si="9"/>
        <v>0.0004302490836285498</v>
      </c>
      <c r="U41" s="3">
        <f t="shared" si="10"/>
        <v>0.00035562591628685486</v>
      </c>
      <c r="V41" s="3">
        <f t="shared" si="11"/>
        <v>0.00026205052593716643</v>
      </c>
      <c r="W41" s="3">
        <f t="shared" si="12"/>
        <v>0.0001560298679953733</v>
      </c>
      <c r="X41" s="3">
        <f t="shared" si="13"/>
        <v>5.612160021440362E-05</v>
      </c>
      <c r="Y41" s="3">
        <f t="shared" si="14"/>
        <v>7.754096059814914E-06</v>
      </c>
      <c r="Z41" s="3">
        <f t="shared" si="15"/>
        <v>6.144011100540317E-10</v>
      </c>
      <c r="AB41" s="4">
        <f t="shared" si="16"/>
        <v>1.8655475192436654E-13</v>
      </c>
      <c r="AC41" s="4">
        <f t="shared" si="17"/>
        <v>1.1049735281401757E-14</v>
      </c>
      <c r="AD41" s="4">
        <f t="shared" si="18"/>
        <v>3.6143313498292045E-13</v>
      </c>
      <c r="AE41" s="4">
        <f t="shared" si="19"/>
        <v>7.24058671202029E-13</v>
      </c>
      <c r="AF41" s="4">
        <f t="shared" si="20"/>
        <v>1.3784725654726772E-12</v>
      </c>
      <c r="AG41" s="4">
        <f t="shared" si="21"/>
        <v>2.1009750588272775E-12</v>
      </c>
      <c r="AH41" s="4">
        <f t="shared" si="22"/>
        <v>1.2459968064760743E-11</v>
      </c>
      <c r="AI41" s="4">
        <f t="shared" si="23"/>
        <v>3.230783162660152E-13</v>
      </c>
      <c r="AJ41" s="4">
        <f t="shared" si="24"/>
        <v>1.3956978250290453E-11</v>
      </c>
      <c r="AK41" s="4">
        <f t="shared" si="25"/>
        <v>7.14950584937351E-14</v>
      </c>
    </row>
    <row r="42" spans="1:37" ht="12.75">
      <c r="A42" s="11" t="s">
        <v>37</v>
      </c>
      <c r="B42" s="10">
        <v>0.0291934956135993</v>
      </c>
      <c r="C42" s="12">
        <v>0.007976697573793757</v>
      </c>
      <c r="D42" s="12">
        <v>0.944196518596897</v>
      </c>
      <c r="E42" s="5">
        <f>SUM(AB42:AK42)/(F42*F42)</f>
        <v>0.00023180789603282804</v>
      </c>
      <c r="F42" s="10">
        <v>0.01134</v>
      </c>
      <c r="G42" s="10">
        <v>0.01118</v>
      </c>
      <c r="H42" s="10">
        <v>0.01067</v>
      </c>
      <c r="I42" s="10">
        <v>0.009823</v>
      </c>
      <c r="J42" s="10">
        <v>0.008531</v>
      </c>
      <c r="K42" s="10">
        <v>0.006744</v>
      </c>
      <c r="L42" s="10">
        <v>0.004294</v>
      </c>
      <c r="M42" s="10">
        <v>0.001829</v>
      </c>
      <c r="N42" s="10">
        <v>0.0004303</v>
      </c>
      <c r="O42" s="10">
        <v>1.152E-05</v>
      </c>
      <c r="Q42" s="3">
        <f t="shared" si="6"/>
        <v>0.011356036047346247</v>
      </c>
      <c r="R42" s="3">
        <f t="shared" si="7"/>
        <v>0.011190459061557195</v>
      </c>
      <c r="S42" s="3">
        <f t="shared" si="8"/>
        <v>0.01068303333545359</v>
      </c>
      <c r="T42" s="3">
        <f t="shared" si="9"/>
        <v>0.00980148913513652</v>
      </c>
      <c r="U42" s="3">
        <f t="shared" si="10"/>
        <v>0.008493141906344455</v>
      </c>
      <c r="V42" s="3">
        <f t="shared" si="11"/>
        <v>0.006696009026375791</v>
      </c>
      <c r="W42" s="3">
        <f t="shared" si="12"/>
        <v>0.0043930505368412</v>
      </c>
      <c r="X42" s="3">
        <f t="shared" si="13"/>
        <v>0.0018307796447126778</v>
      </c>
      <c r="Y42" s="3">
        <f t="shared" si="14"/>
        <v>0.00030730423542460825</v>
      </c>
      <c r="Z42" s="3">
        <f t="shared" si="15"/>
        <v>3.7811194716829335E-08</v>
      </c>
      <c r="AB42" s="4">
        <f t="shared" si="16"/>
        <v>2.5715481449108305E-10</v>
      </c>
      <c r="AC42" s="4">
        <f t="shared" si="17"/>
        <v>1.0939196865717813E-10</v>
      </c>
      <c r="AD42" s="4">
        <f t="shared" si="18"/>
        <v>1.698678330457892E-10</v>
      </c>
      <c r="AE42" s="4">
        <f t="shared" si="19"/>
        <v>4.6271730717490146E-10</v>
      </c>
      <c r="AF42" s="4">
        <f t="shared" si="20"/>
        <v>1.4332352552320252E-09</v>
      </c>
      <c r="AG42" s="4">
        <f t="shared" si="21"/>
        <v>2.3031335493995616E-09</v>
      </c>
      <c r="AH42" s="4">
        <f t="shared" si="22"/>
        <v>9.811008848529878E-09</v>
      </c>
      <c r="AI42" s="4">
        <f t="shared" si="23"/>
        <v>3.1671353033624846E-12</v>
      </c>
      <c r="AJ42" s="4">
        <f t="shared" si="24"/>
        <v>1.5127958103485193E-08</v>
      </c>
      <c r="AK42" s="4">
        <f t="shared" si="25"/>
        <v>1.3184065976017015E-10</v>
      </c>
    </row>
    <row r="43" spans="1:37" ht="12.75">
      <c r="A43" s="11" t="s">
        <v>38</v>
      </c>
      <c r="B43" s="10">
        <v>0.009742289271170355</v>
      </c>
      <c r="C43" s="12">
        <v>0.19072901747191107</v>
      </c>
      <c r="D43" s="12">
        <v>0.7438548957268566</v>
      </c>
      <c r="E43" s="5">
        <f t="shared" si="5"/>
        <v>0.00021053581197473889</v>
      </c>
      <c r="F43" s="10">
        <v>0.004624</v>
      </c>
      <c r="G43" s="10">
        <v>0.004561</v>
      </c>
      <c r="H43" s="10">
        <v>0.004355</v>
      </c>
      <c r="I43" s="10">
        <v>0.004023</v>
      </c>
      <c r="J43" s="10">
        <v>0.003522</v>
      </c>
      <c r="K43" s="10">
        <v>0.002839</v>
      </c>
      <c r="L43" s="10">
        <v>0.001891</v>
      </c>
      <c r="M43" s="10">
        <v>0.000891</v>
      </c>
      <c r="N43" s="10">
        <v>0.000246</v>
      </c>
      <c r="O43" s="10">
        <v>7.649E-06</v>
      </c>
      <c r="Q43" s="3">
        <f t="shared" si="6"/>
        <v>0.0046302980163930255</v>
      </c>
      <c r="R43" s="3">
        <f t="shared" si="7"/>
        <v>0.004564122322583572</v>
      </c>
      <c r="S43" s="3">
        <f t="shared" si="8"/>
        <v>0.004362383004777283</v>
      </c>
      <c r="T43" s="3">
        <f t="shared" si="9"/>
        <v>0.004015299018876496</v>
      </c>
      <c r="U43" s="3">
        <f t="shared" si="10"/>
        <v>0.003506471858975734</v>
      </c>
      <c r="V43" s="3">
        <f t="shared" si="11"/>
        <v>0.0028149721990065155</v>
      </c>
      <c r="W43" s="3">
        <f t="shared" si="12"/>
        <v>0.001928153975826099</v>
      </c>
      <c r="X43" s="3">
        <f t="shared" si="13"/>
        <v>0.0009020904254476368</v>
      </c>
      <c r="Y43" s="3">
        <f t="shared" si="14"/>
        <v>0.0002017279465222855</v>
      </c>
      <c r="Z43" s="3">
        <f t="shared" si="15"/>
        <v>1.370748800971909E-07</v>
      </c>
      <c r="AB43" s="4">
        <f t="shared" si="16"/>
        <v>3.966501048682288E-11</v>
      </c>
      <c r="AC43" s="4">
        <f t="shared" si="17"/>
        <v>9.748898315884985E-12</v>
      </c>
      <c r="AD43" s="4">
        <f t="shared" si="18"/>
        <v>5.4508759541375205E-11</v>
      </c>
      <c r="AE43" s="4">
        <f t="shared" si="19"/>
        <v>5.930511026456282E-11</v>
      </c>
      <c r="AF43" s="4">
        <f t="shared" si="20"/>
        <v>2.411231636694911E-10</v>
      </c>
      <c r="AG43" s="4">
        <f t="shared" si="21"/>
        <v>5.773352205824929E-10</v>
      </c>
      <c r="AH43" s="4">
        <f t="shared" si="22"/>
        <v>1.380417919686334E-09</v>
      </c>
      <c r="AI43" s="4">
        <f t="shared" si="23"/>
        <v>1.2299753660959022E-10</v>
      </c>
      <c r="AJ43" s="4">
        <f t="shared" si="24"/>
        <v>1.9600147191336136E-09</v>
      </c>
      <c r="AK43" s="4">
        <f t="shared" si="25"/>
        <v>5.642901900702685E-11</v>
      </c>
    </row>
    <row r="44" spans="1:37" ht="12.75">
      <c r="A44" s="11" t="s">
        <v>39</v>
      </c>
      <c r="B44" s="10">
        <v>0.32914488179017093</v>
      </c>
      <c r="C44" s="12">
        <v>-0.17657748853427982</v>
      </c>
      <c r="D44" s="12">
        <v>0.7300073238924023</v>
      </c>
      <c r="E44" s="5">
        <f t="shared" si="5"/>
        <v>0.0003930722532426173</v>
      </c>
      <c r="F44" s="10">
        <v>0.1582</v>
      </c>
      <c r="G44" s="10">
        <v>0.157</v>
      </c>
      <c r="H44" s="10">
        <v>0.1527</v>
      </c>
      <c r="I44" s="10">
        <v>0.1457</v>
      </c>
      <c r="J44" s="10">
        <v>0.1338</v>
      </c>
      <c r="K44" s="10">
        <v>0.1156</v>
      </c>
      <c r="L44" s="10">
        <v>0.08494</v>
      </c>
      <c r="M44" s="10">
        <v>0.04609</v>
      </c>
      <c r="N44" s="10">
        <v>0.0149</v>
      </c>
      <c r="O44" s="10">
        <v>0.0005567</v>
      </c>
      <c r="Q44" s="3">
        <f t="shared" si="6"/>
        <v>0.15861671588084594</v>
      </c>
      <c r="R44" s="3">
        <f t="shared" si="7"/>
        <v>0.15726501178483762</v>
      </c>
      <c r="S44" s="3">
        <f t="shared" si="8"/>
        <v>0.15302847416143003</v>
      </c>
      <c r="T44" s="3">
        <f t="shared" si="9"/>
        <v>0.14532276919581857</v>
      </c>
      <c r="U44" s="3">
        <f t="shared" si="10"/>
        <v>0.13303359729971811</v>
      </c>
      <c r="V44" s="3">
        <f t="shared" si="11"/>
        <v>0.11430211268737471</v>
      </c>
      <c r="W44" s="3">
        <f t="shared" si="12"/>
        <v>0.08639048691148633</v>
      </c>
      <c r="X44" s="3">
        <f t="shared" si="13"/>
        <v>0.047065810746437696</v>
      </c>
      <c r="Y44" s="3">
        <f t="shared" si="14"/>
        <v>0.012970748673370216</v>
      </c>
      <c r="Z44" s="3">
        <f t="shared" si="15"/>
        <v>1.5019518896122252E-05</v>
      </c>
      <c r="AB44" s="4">
        <f t="shared" si="16"/>
        <v>1.7365212534920426E-07</v>
      </c>
      <c r="AC44" s="4">
        <f t="shared" si="17"/>
        <v>7.023124610282152E-08</v>
      </c>
      <c r="AD44" s="4">
        <f t="shared" si="18"/>
        <v>1.0789527472716225E-07</v>
      </c>
      <c r="AE44" s="4">
        <f t="shared" si="19"/>
        <v>1.423030796233624E-07</v>
      </c>
      <c r="AF44" s="4">
        <f t="shared" si="20"/>
        <v>5.873730989993686E-07</v>
      </c>
      <c r="AG44" s="4">
        <f t="shared" si="21"/>
        <v>1.6845114762736825E-06</v>
      </c>
      <c r="AH44" s="4">
        <f t="shared" si="22"/>
        <v>2.1039122803931575E-06</v>
      </c>
      <c r="AI44" s="4">
        <f t="shared" si="23"/>
        <v>9.522066128632953E-07</v>
      </c>
      <c r="AJ44" s="4">
        <f t="shared" si="24"/>
        <v>3.722010681302781E-06</v>
      </c>
      <c r="AK44" s="4">
        <f t="shared" si="25"/>
        <v>2.934177436089285E-07</v>
      </c>
    </row>
    <row r="45" spans="1:37" ht="12.75">
      <c r="A45" s="11" t="s">
        <v>40</v>
      </c>
      <c r="B45" s="10">
        <v>0.0011896202303193393</v>
      </c>
      <c r="C45" s="12">
        <v>0.5275855806846862</v>
      </c>
      <c r="D45" s="12">
        <v>0.8329859014569375</v>
      </c>
      <c r="E45" s="5">
        <f t="shared" si="5"/>
        <v>0.00010935755004754343</v>
      </c>
      <c r="F45" s="10">
        <v>0.0005167</v>
      </c>
      <c r="G45" s="10">
        <v>0.0005063</v>
      </c>
      <c r="H45" s="10">
        <v>0.0004738</v>
      </c>
      <c r="I45" s="10">
        <v>0.0004223</v>
      </c>
      <c r="J45" s="10">
        <v>0.0003496</v>
      </c>
      <c r="K45" s="10">
        <v>0.0002594</v>
      </c>
      <c r="L45" s="10">
        <v>0.0001526</v>
      </c>
      <c r="M45" s="10">
        <v>5.929E-05</v>
      </c>
      <c r="N45" s="10">
        <v>1.297E-05</v>
      </c>
      <c r="O45" s="10">
        <v>3.292E-07</v>
      </c>
      <c r="Q45" s="3">
        <f t="shared" si="6"/>
        <v>0.0005171864767577361</v>
      </c>
      <c r="R45" s="3">
        <f t="shared" si="7"/>
        <v>0.0005064758440176801</v>
      </c>
      <c r="S45" s="3">
        <f t="shared" si="8"/>
        <v>0.00047443622330707147</v>
      </c>
      <c r="T45" s="3">
        <f t="shared" si="9"/>
        <v>0.00042142915098144704</v>
      </c>
      <c r="U45" s="3">
        <f t="shared" si="10"/>
        <v>0.00034841490110430377</v>
      </c>
      <c r="V45" s="3">
        <f t="shared" si="11"/>
        <v>0.00025783806409152357</v>
      </c>
      <c r="W45" s="3">
        <f t="shared" si="12"/>
        <v>0.00015597927413535972</v>
      </c>
      <c r="X45" s="3">
        <f t="shared" si="13"/>
        <v>5.913734151336474E-05</v>
      </c>
      <c r="Y45" s="3">
        <f t="shared" si="14"/>
        <v>9.452700880196891E-06</v>
      </c>
      <c r="Z45" s="3">
        <f t="shared" si="15"/>
        <v>1.9021349345473797E-09</v>
      </c>
      <c r="AB45" s="4">
        <f t="shared" si="16"/>
        <v>2.366596358174366E-13</v>
      </c>
      <c r="AC45" s="4">
        <f t="shared" si="17"/>
        <v>3.092111855388576E-14</v>
      </c>
      <c r="AD45" s="4">
        <f t="shared" si="18"/>
        <v>4.0478009646092136E-13</v>
      </c>
      <c r="AE45" s="4">
        <f t="shared" si="19"/>
        <v>7.583780131146919E-13</v>
      </c>
      <c r="AF45" s="4">
        <f t="shared" si="20"/>
        <v>1.4044593925804027E-12</v>
      </c>
      <c r="AG45" s="4">
        <f t="shared" si="21"/>
        <v>2.4396437821881366E-12</v>
      </c>
      <c r="AH45" s="4">
        <f t="shared" si="22"/>
        <v>1.1419493681911225E-11</v>
      </c>
      <c r="AI45" s="4">
        <f t="shared" si="23"/>
        <v>2.3304613541768662E-14</v>
      </c>
      <c r="AJ45" s="4">
        <f t="shared" si="24"/>
        <v>1.2371393098167722E-11</v>
      </c>
      <c r="AK45" s="4">
        <f t="shared" si="25"/>
        <v>1.0712389247640323E-13</v>
      </c>
    </row>
    <row r="46" spans="1:37" ht="12.75">
      <c r="A46" s="11" t="s">
        <v>41</v>
      </c>
      <c r="B46" s="10">
        <v>0.6916142887591087</v>
      </c>
      <c r="C46" s="12">
        <v>-0.14489255435048035</v>
      </c>
      <c r="D46" s="12">
        <v>0.5272056845565563</v>
      </c>
      <c r="E46" s="5">
        <f t="shared" si="5"/>
        <v>0.0009071769159558691</v>
      </c>
      <c r="F46" s="10">
        <v>0.4066</v>
      </c>
      <c r="G46" s="10">
        <v>0.4047</v>
      </c>
      <c r="H46" s="10">
        <v>0.3971</v>
      </c>
      <c r="I46" s="10">
        <v>0.3852</v>
      </c>
      <c r="J46" s="10">
        <v>0.3639</v>
      </c>
      <c r="K46" s="10">
        <v>0.3295</v>
      </c>
      <c r="L46" s="10">
        <v>0.2631</v>
      </c>
      <c r="M46" s="10">
        <v>0.1684</v>
      </c>
      <c r="N46" s="10">
        <v>0.07318</v>
      </c>
      <c r="O46" s="10">
        <v>0.008421</v>
      </c>
      <c r="Q46" s="3">
        <f t="shared" si="6"/>
        <v>0.40822672944440724</v>
      </c>
      <c r="R46" s="3">
        <f t="shared" si="7"/>
        <v>0.40581925173092914</v>
      </c>
      <c r="S46" s="3">
        <f t="shared" si="8"/>
        <v>0.3982183670658528</v>
      </c>
      <c r="T46" s="3">
        <f t="shared" si="9"/>
        <v>0.3841777059298987</v>
      </c>
      <c r="U46" s="3">
        <f t="shared" si="10"/>
        <v>0.3611980138492506</v>
      </c>
      <c r="V46" s="3">
        <f t="shared" si="11"/>
        <v>0.3246916354125414</v>
      </c>
      <c r="W46" s="3">
        <f t="shared" si="12"/>
        <v>0.2664133128166336</v>
      </c>
      <c r="X46" s="3">
        <f t="shared" si="13"/>
        <v>0.17295565901472962</v>
      </c>
      <c r="Y46" s="3">
        <f t="shared" si="14"/>
        <v>0.06877796629468846</v>
      </c>
      <c r="Z46" s="3">
        <f t="shared" si="15"/>
        <v>0.0005310162657591384</v>
      </c>
      <c r="AB46" s="4">
        <f t="shared" si="16"/>
        <v>2.6462486853014443E-06</v>
      </c>
      <c r="AC46" s="4">
        <f t="shared" si="17"/>
        <v>1.2527244371878722E-06</v>
      </c>
      <c r="AD46" s="4">
        <f t="shared" si="18"/>
        <v>1.250744893984149E-06</v>
      </c>
      <c r="AE46" s="4">
        <f t="shared" si="19"/>
        <v>1.045085165764267E-06</v>
      </c>
      <c r="AF46" s="4">
        <f t="shared" si="20"/>
        <v>7.300729158841573E-06</v>
      </c>
      <c r="AG46" s="4">
        <f t="shared" si="21"/>
        <v>2.3120370005925827E-05</v>
      </c>
      <c r="AH46" s="4">
        <f t="shared" si="22"/>
        <v>1.0978041820868524E-05</v>
      </c>
      <c r="AI46" s="4">
        <f t="shared" si="23"/>
        <v>2.0754029058487287E-05</v>
      </c>
      <c r="AJ46" s="4">
        <f t="shared" si="24"/>
        <v>1.9377900742698766E-05</v>
      </c>
      <c r="AK46" s="4">
        <f t="shared" si="25"/>
        <v>6.225184332658536E-05</v>
      </c>
    </row>
    <row r="47" spans="1:37" ht="12.75">
      <c r="A47" s="11" t="s">
        <v>42</v>
      </c>
      <c r="B47" s="10">
        <v>0.00216402993373573</v>
      </c>
      <c r="C47" s="12">
        <v>0.36127813107808576</v>
      </c>
      <c r="D47" s="12">
        <v>0.8910818418961522</v>
      </c>
      <c r="E47" s="5">
        <f t="shared" si="5"/>
        <v>0.00013183484459881352</v>
      </c>
      <c r="F47" s="10">
        <v>0.0008869</v>
      </c>
      <c r="G47" s="10">
        <v>0.0008705</v>
      </c>
      <c r="H47" s="10">
        <v>0.0008186</v>
      </c>
      <c r="I47" s="10">
        <v>0.0007356</v>
      </c>
      <c r="J47" s="10">
        <v>0.0006162</v>
      </c>
      <c r="K47" s="10">
        <v>0.0004638</v>
      </c>
      <c r="L47" s="10">
        <v>0.0002772</v>
      </c>
      <c r="M47" s="10">
        <v>0.0001091</v>
      </c>
      <c r="N47" s="10">
        <v>2.385E-05</v>
      </c>
      <c r="O47" s="10">
        <v>6.065E-07</v>
      </c>
      <c r="Q47" s="3">
        <f t="shared" si="6"/>
        <v>0.0008877104593827374</v>
      </c>
      <c r="R47" s="3">
        <f t="shared" si="7"/>
        <v>0.0008707618436468585</v>
      </c>
      <c r="S47" s="3">
        <f t="shared" si="8"/>
        <v>0.0008197386710978586</v>
      </c>
      <c r="T47" s="3">
        <f t="shared" si="9"/>
        <v>0.000734234286534963</v>
      </c>
      <c r="U47" s="3">
        <f t="shared" si="10"/>
        <v>0.0006141361625147784</v>
      </c>
      <c r="V47" s="3">
        <f t="shared" si="11"/>
        <v>0.0004611791731499621</v>
      </c>
      <c r="W47" s="3">
        <f t="shared" si="12"/>
        <v>0.0002834809345717913</v>
      </c>
      <c r="X47" s="3">
        <f t="shared" si="13"/>
        <v>0.00010850197130482</v>
      </c>
      <c r="Y47" s="3">
        <f t="shared" si="14"/>
        <v>1.688493797317473E-05</v>
      </c>
      <c r="Z47" s="3">
        <f t="shared" si="15"/>
        <v>2.342713574257728E-09</v>
      </c>
      <c r="AB47" s="4">
        <f t="shared" si="16"/>
        <v>6.568444110669614E-13</v>
      </c>
      <c r="AC47" s="4">
        <f t="shared" si="17"/>
        <v>6.856209540017216E-14</v>
      </c>
      <c r="AD47" s="4">
        <f t="shared" si="18"/>
        <v>1.2965718690985739E-12</v>
      </c>
      <c r="AE47" s="4">
        <f t="shared" si="19"/>
        <v>1.8651732685832778E-12</v>
      </c>
      <c r="AF47" s="4">
        <f t="shared" si="20"/>
        <v>4.2594251654060024E-12</v>
      </c>
      <c r="AG47" s="4">
        <f t="shared" si="21"/>
        <v>6.868733377879438E-12</v>
      </c>
      <c r="AH47" s="4">
        <f t="shared" si="22"/>
        <v>3.945013909512275E-11</v>
      </c>
      <c r="AI47" s="4">
        <f t="shared" si="23"/>
        <v>3.576383202586823E-13</v>
      </c>
      <c r="AJ47" s="4">
        <f t="shared" si="24"/>
        <v>4.851208903752335E-11</v>
      </c>
      <c r="AK47" s="4">
        <f t="shared" si="25"/>
        <v>3.650060267413164E-13</v>
      </c>
    </row>
    <row r="48" spans="1:37" ht="12.75">
      <c r="A48" s="11" t="s">
        <v>43</v>
      </c>
      <c r="B48" s="10">
        <v>12.588138345131364</v>
      </c>
      <c r="C48" s="12">
        <v>-0.1576513024857915</v>
      </c>
      <c r="D48" s="12">
        <v>0.5436213635401299</v>
      </c>
      <c r="E48" s="5">
        <f t="shared" si="5"/>
        <v>0.0008065711997696987</v>
      </c>
      <c r="F48" s="10">
        <v>7.281</v>
      </c>
      <c r="G48" s="10">
        <v>7.245</v>
      </c>
      <c r="H48" s="10">
        <v>7.109</v>
      </c>
      <c r="I48" s="10">
        <v>6.892</v>
      </c>
      <c r="J48" s="10">
        <v>6.505</v>
      </c>
      <c r="K48" s="10">
        <v>5.878</v>
      </c>
      <c r="L48" s="10">
        <v>4.673</v>
      </c>
      <c r="M48" s="10">
        <v>2.962</v>
      </c>
      <c r="N48" s="10">
        <v>1.262</v>
      </c>
      <c r="O48" s="10">
        <v>0.1285</v>
      </c>
      <c r="Q48" s="3">
        <f t="shared" si="6"/>
        <v>7.3091983714560484</v>
      </c>
      <c r="R48" s="3">
        <f t="shared" si="7"/>
        <v>7.265672263372712</v>
      </c>
      <c r="S48" s="3">
        <f t="shared" si="8"/>
        <v>7.128148304947825</v>
      </c>
      <c r="T48" s="3">
        <f t="shared" si="9"/>
        <v>6.8737637894352694</v>
      </c>
      <c r="U48" s="3">
        <f t="shared" si="10"/>
        <v>6.456737311289222</v>
      </c>
      <c r="V48" s="3">
        <f t="shared" si="11"/>
        <v>5.79330432012702</v>
      </c>
      <c r="W48" s="3">
        <f t="shared" si="12"/>
        <v>4.734081837547957</v>
      </c>
      <c r="X48" s="3">
        <f t="shared" si="13"/>
        <v>3.041814626659995</v>
      </c>
      <c r="Y48" s="3">
        <f t="shared" si="14"/>
        <v>1.1802123270392693</v>
      </c>
      <c r="Z48" s="3">
        <f t="shared" si="15"/>
        <v>0.007902381005786396</v>
      </c>
      <c r="AB48" s="4">
        <f t="shared" si="16"/>
        <v>0.0007951481527733052</v>
      </c>
      <c r="AC48" s="4">
        <f t="shared" si="17"/>
        <v>0.0004273424729507837</v>
      </c>
      <c r="AD48" s="4">
        <f t="shared" si="18"/>
        <v>0.0003666575823748884</v>
      </c>
      <c r="AE48" s="4">
        <f t="shared" si="19"/>
        <v>0.00033255937576120304</v>
      </c>
      <c r="AF48" s="4">
        <f t="shared" si="20"/>
        <v>0.0023292871215934144</v>
      </c>
      <c r="AG48" s="4">
        <f t="shared" si="21"/>
        <v>0.0071733581891463265</v>
      </c>
      <c r="AH48" s="4">
        <f t="shared" si="22"/>
        <v>0.003730990878235001</v>
      </c>
      <c r="AI48" s="4">
        <f t="shared" si="23"/>
        <v>0.006370374628874359</v>
      </c>
      <c r="AJ48" s="4">
        <f t="shared" si="24"/>
        <v>0.006689223448331448</v>
      </c>
      <c r="AK48" s="4">
        <f t="shared" si="25"/>
        <v>0.01454378570707351</v>
      </c>
    </row>
    <row r="49" spans="1:37" ht="12.75">
      <c r="A49" s="11" t="s">
        <v>44</v>
      </c>
      <c r="B49" s="10">
        <v>0.1908730184095623</v>
      </c>
      <c r="C49" s="12">
        <v>-0.019581398660608165</v>
      </c>
      <c r="D49" s="12">
        <v>0.5393425225707901</v>
      </c>
      <c r="E49" s="5">
        <f t="shared" si="5"/>
        <v>0.0007771668627061959</v>
      </c>
      <c r="F49" s="10">
        <v>0.1109</v>
      </c>
      <c r="G49" s="10">
        <v>0.1101</v>
      </c>
      <c r="H49" s="10">
        <v>0.1074</v>
      </c>
      <c r="I49" s="10">
        <v>0.103</v>
      </c>
      <c r="J49" s="10">
        <v>0.09562</v>
      </c>
      <c r="K49" s="10">
        <v>0.08436</v>
      </c>
      <c r="L49" s="10">
        <v>0.06479</v>
      </c>
      <c r="M49" s="10">
        <v>0.03915</v>
      </c>
      <c r="N49" s="10">
        <v>0.01601</v>
      </c>
      <c r="O49" s="10">
        <v>0.001901</v>
      </c>
      <c r="Q49" s="3">
        <f t="shared" si="6"/>
        <v>0.11130407376800222</v>
      </c>
      <c r="R49" s="3">
        <f t="shared" si="7"/>
        <v>0.1104149343787098</v>
      </c>
      <c r="S49" s="3">
        <f t="shared" si="8"/>
        <v>0.10764836856433276</v>
      </c>
      <c r="T49" s="3">
        <f t="shared" si="9"/>
        <v>0.1026829298471475</v>
      </c>
      <c r="U49" s="3">
        <f t="shared" si="10"/>
        <v>0.09489447262454916</v>
      </c>
      <c r="V49" s="3">
        <f t="shared" si="11"/>
        <v>0.08319557738837735</v>
      </c>
      <c r="W49" s="3">
        <f t="shared" si="12"/>
        <v>0.06579186036389213</v>
      </c>
      <c r="X49" s="3">
        <f t="shared" si="13"/>
        <v>0.04027314794249297</v>
      </c>
      <c r="Y49" s="3">
        <f t="shared" si="14"/>
        <v>0.014706204679250252</v>
      </c>
      <c r="Z49" s="3">
        <f t="shared" si="15"/>
        <v>8.820928803123785E-05</v>
      </c>
      <c r="AB49" s="4">
        <f t="shared" si="16"/>
        <v>1.6327560998751365E-07</v>
      </c>
      <c r="AC49" s="4">
        <f t="shared" si="17"/>
        <v>9.918366289332927E-08</v>
      </c>
      <c r="AD49" s="4">
        <f t="shared" si="18"/>
        <v>6.168694374871629E-08</v>
      </c>
      <c r="AE49" s="4">
        <f t="shared" si="19"/>
        <v>1.0053348182990593E-07</v>
      </c>
      <c r="AF49" s="4">
        <f t="shared" si="20"/>
        <v>5.263899725285851E-07</v>
      </c>
      <c r="AG49" s="4">
        <f t="shared" si="21"/>
        <v>1.3558800184581211E-06</v>
      </c>
      <c r="AH49" s="4">
        <f t="shared" si="22"/>
        <v>1.003724188738075E-06</v>
      </c>
      <c r="AI49" s="4">
        <f t="shared" si="23"/>
        <v>1.261461300726193E-06</v>
      </c>
      <c r="AJ49" s="4">
        <f t="shared" si="24"/>
        <v>1.699882238408938E-06</v>
      </c>
      <c r="AK49" s="4">
        <f t="shared" si="25"/>
        <v>3.286210165400211E-06</v>
      </c>
    </row>
    <row r="50" spans="1:37" ht="12.75">
      <c r="A50" s="11" t="s">
        <v>45</v>
      </c>
      <c r="B50" s="10">
        <v>0.00013233738969826962</v>
      </c>
      <c r="C50" s="12">
        <v>0.4148339577750633</v>
      </c>
      <c r="D50" s="12">
        <v>0.7866389911817377</v>
      </c>
      <c r="E50" s="5">
        <f t="shared" si="5"/>
        <v>0.00021387099077857627</v>
      </c>
      <c r="F50" s="10">
        <v>6.006E-05</v>
      </c>
      <c r="G50" s="10">
        <v>5.904E-05</v>
      </c>
      <c r="H50" s="10">
        <v>5.575E-05</v>
      </c>
      <c r="I50" s="10">
        <v>5.047E-05</v>
      </c>
      <c r="J50" s="10">
        <v>4.278E-05</v>
      </c>
      <c r="K50" s="10">
        <v>3.277E-05</v>
      </c>
      <c r="L50" s="10">
        <v>2.01E-05</v>
      </c>
      <c r="M50" s="10">
        <v>8.226E-06</v>
      </c>
      <c r="N50" s="10">
        <v>1.882E-06</v>
      </c>
      <c r="O50" s="10">
        <v>5.007E-08</v>
      </c>
      <c r="Q50" s="3">
        <f t="shared" si="6"/>
        <v>6.0262839475743734E-05</v>
      </c>
      <c r="R50" s="3">
        <f t="shared" si="7"/>
        <v>5.915906632056144E-05</v>
      </c>
      <c r="S50" s="3">
        <f t="shared" si="8"/>
        <v>5.583646908008288E-05</v>
      </c>
      <c r="T50" s="3">
        <f t="shared" si="9"/>
        <v>5.0267162514571975E-05</v>
      </c>
      <c r="U50" s="3">
        <f t="shared" si="10"/>
        <v>4.243234227368235E-05</v>
      </c>
      <c r="V50" s="3">
        <f t="shared" si="11"/>
        <v>3.2402303669066386E-05</v>
      </c>
      <c r="W50" s="3">
        <f t="shared" si="12"/>
        <v>2.05844445905037E-05</v>
      </c>
      <c r="X50" s="3">
        <f t="shared" si="13"/>
        <v>8.502044823640462E-06</v>
      </c>
      <c r="Y50" s="3">
        <f t="shared" si="14"/>
        <v>1.5687427389527803E-06</v>
      </c>
      <c r="Z50" s="3">
        <f t="shared" si="15"/>
        <v>5.552044468465786E-10</v>
      </c>
      <c r="AB50" s="4">
        <f t="shared" si="16"/>
        <v>4.11438529199939E-14</v>
      </c>
      <c r="AC50" s="4">
        <f t="shared" si="17"/>
        <v>1.4176788692040944E-14</v>
      </c>
      <c r="AD50" s="4">
        <f t="shared" si="18"/>
        <v>7.476901810379672E-15</v>
      </c>
      <c r="AE50" s="4">
        <f t="shared" si="19"/>
        <v>4.1143045494765516E-14</v>
      </c>
      <c r="AF50" s="4">
        <f t="shared" si="20"/>
        <v>1.2086589466836E-13</v>
      </c>
      <c r="AG50" s="4">
        <f t="shared" si="21"/>
        <v>1.3520059178204118E-13</v>
      </c>
      <c r="AH50" s="4">
        <f t="shared" si="22"/>
        <v>2.346865612682961E-13</v>
      </c>
      <c r="AI50" s="4">
        <f t="shared" si="23"/>
        <v>7.62007446586933E-14</v>
      </c>
      <c r="AJ50" s="4">
        <f t="shared" si="24"/>
        <v>9.813011159880592E-14</v>
      </c>
      <c r="AK50" s="4">
        <f t="shared" si="25"/>
        <v>2.4517149786705817E-15</v>
      </c>
    </row>
    <row r="51" spans="1:37" ht="12.75">
      <c r="A51" s="11" t="s">
        <v>46</v>
      </c>
      <c r="B51" s="10">
        <v>0.0015076798678371596</v>
      </c>
      <c r="C51" s="12">
        <v>0.5162915646235626</v>
      </c>
      <c r="D51" s="12">
        <v>0.960798035239088</v>
      </c>
      <c r="E51" s="5">
        <f t="shared" si="5"/>
        <v>9.808710904391649E-05</v>
      </c>
      <c r="F51" s="10">
        <v>0.0005761</v>
      </c>
      <c r="G51" s="10">
        <v>0.0005636</v>
      </c>
      <c r="H51" s="10">
        <v>0.0005246</v>
      </c>
      <c r="I51" s="10">
        <v>0.0004627</v>
      </c>
      <c r="J51" s="10">
        <v>0.0003762</v>
      </c>
      <c r="K51" s="10">
        <v>0.0002705</v>
      </c>
      <c r="L51" s="10">
        <v>0.0001504</v>
      </c>
      <c r="M51" s="10">
        <v>5.267E-05</v>
      </c>
      <c r="N51" s="10">
        <v>9.963E-06</v>
      </c>
      <c r="O51" s="10">
        <v>2.155E-07</v>
      </c>
      <c r="Q51" s="3">
        <f t="shared" si="6"/>
        <v>0.0005768193897975596</v>
      </c>
      <c r="R51" s="3">
        <f t="shared" si="7"/>
        <v>0.0005638586066387976</v>
      </c>
      <c r="S51" s="3">
        <f t="shared" si="8"/>
        <v>0.0005251861233035725</v>
      </c>
      <c r="T51" s="3">
        <f t="shared" si="9"/>
        <v>0.00046156796579020385</v>
      </c>
      <c r="U51" s="3">
        <f t="shared" si="10"/>
        <v>0.0003748383943167307</v>
      </c>
      <c r="V51" s="3">
        <f t="shared" si="11"/>
        <v>0.00026919081325313594</v>
      </c>
      <c r="W51" s="3">
        <f t="shared" si="12"/>
        <v>0.00015429481014285612</v>
      </c>
      <c r="X51" s="3">
        <f t="shared" si="13"/>
        <v>5.22071733193504E-05</v>
      </c>
      <c r="Y51" s="3">
        <f t="shared" si="14"/>
        <v>6.594492221214794E-06</v>
      </c>
      <c r="Z51" s="3">
        <f t="shared" si="15"/>
        <v>3.9761378250077665E-10</v>
      </c>
      <c r="AB51" s="4">
        <f t="shared" si="16"/>
        <v>5.175216808328684E-13</v>
      </c>
      <c r="AC51" s="4">
        <f t="shared" si="17"/>
        <v>6.687739363014821E-14</v>
      </c>
      <c r="AD51" s="4">
        <f t="shared" si="18"/>
        <v>3.4354052699079954E-13</v>
      </c>
      <c r="AE51" s="4">
        <f t="shared" si="19"/>
        <v>1.2815014521488421E-12</v>
      </c>
      <c r="AF51" s="4">
        <f t="shared" si="20"/>
        <v>1.853970036711227E-12</v>
      </c>
      <c r="AG51" s="4">
        <f t="shared" si="21"/>
        <v>1.7139699381645449E-12</v>
      </c>
      <c r="AH51" s="4">
        <f t="shared" si="22"/>
        <v>1.5169546048894918E-11</v>
      </c>
      <c r="AI51" s="4">
        <f t="shared" si="23"/>
        <v>2.1420853632113075E-13</v>
      </c>
      <c r="AJ51" s="4">
        <f t="shared" si="24"/>
        <v>1.1346844655736439E-11</v>
      </c>
      <c r="AK51" s="4">
        <f t="shared" si="25"/>
        <v>4.626903655646219E-14</v>
      </c>
    </row>
    <row r="52" spans="1:37" ht="12.75">
      <c r="A52" s="11" t="s">
        <v>47</v>
      </c>
      <c r="B52" s="10">
        <v>0.00039566584824869894</v>
      </c>
      <c r="C52" s="12">
        <v>0.06658629094835011</v>
      </c>
      <c r="D52" s="12">
        <v>0.8038497961415058</v>
      </c>
      <c r="E52" s="5">
        <f t="shared" si="5"/>
        <v>0.0002575495452705413</v>
      </c>
      <c r="F52" s="10">
        <v>0.0001767</v>
      </c>
      <c r="G52" s="10">
        <v>0.0001745</v>
      </c>
      <c r="H52" s="10">
        <v>0.0001672</v>
      </c>
      <c r="I52" s="10">
        <v>0.0001553</v>
      </c>
      <c r="J52" s="10">
        <v>0.0001369</v>
      </c>
      <c r="K52" s="10">
        <v>0.0001111</v>
      </c>
      <c r="L52" s="10">
        <v>7.417E-05</v>
      </c>
      <c r="M52" s="10">
        <v>3.453E-05</v>
      </c>
      <c r="N52" s="10">
        <v>9.197E-06</v>
      </c>
      <c r="O52" s="10">
        <v>2.728E-07</v>
      </c>
      <c r="Q52" s="3">
        <f t="shared" si="6"/>
        <v>0.00017710100886293468</v>
      </c>
      <c r="R52" s="3">
        <f t="shared" si="7"/>
        <v>0.00017474018336337879</v>
      </c>
      <c r="S52" s="3">
        <f t="shared" si="8"/>
        <v>0.00016750096646125652</v>
      </c>
      <c r="T52" s="3">
        <f t="shared" si="9"/>
        <v>0.00015490103110989462</v>
      </c>
      <c r="U52" s="3">
        <f t="shared" si="10"/>
        <v>0.00013611122776224262</v>
      </c>
      <c r="V52" s="3">
        <f t="shared" si="11"/>
        <v>0.00011001036071499073</v>
      </c>
      <c r="W52" s="3">
        <f t="shared" si="12"/>
        <v>7.569532074345207E-05</v>
      </c>
      <c r="X52" s="3">
        <f t="shared" si="13"/>
        <v>3.512211505946909E-05</v>
      </c>
      <c r="Y52" s="3">
        <f t="shared" si="14"/>
        <v>7.460950728410203E-06</v>
      </c>
      <c r="Z52" s="3">
        <f t="shared" si="15"/>
        <v>3.278428826526984E-09</v>
      </c>
      <c r="AB52" s="4">
        <f t="shared" si="16"/>
        <v>1.608081081521513E-13</v>
      </c>
      <c r="AC52" s="4">
        <f t="shared" si="17"/>
        <v>5.768804804393949E-14</v>
      </c>
      <c r="AD52" s="4">
        <f t="shared" si="18"/>
        <v>9.058081080127086E-14</v>
      </c>
      <c r="AE52" s="4">
        <f t="shared" si="19"/>
        <v>1.5917617527192328E-13</v>
      </c>
      <c r="AF52" s="4">
        <f t="shared" si="20"/>
        <v>6.221616430567787E-13</v>
      </c>
      <c r="AG52" s="4">
        <f t="shared" si="21"/>
        <v>1.1873137714355292E-12</v>
      </c>
      <c r="AH52" s="4">
        <f t="shared" si="22"/>
        <v>2.3266033704051807E-12</v>
      </c>
      <c r="AI52" s="4">
        <f t="shared" si="23"/>
        <v>3.506002436500766E-13</v>
      </c>
      <c r="AJ52" s="4">
        <f t="shared" si="24"/>
        <v>3.0138670733874654E-12</v>
      </c>
      <c r="AK52" s="4">
        <f t="shared" si="25"/>
        <v>7.264187732781748E-14</v>
      </c>
    </row>
    <row r="53" ht="12.75">
      <c r="E53" s="6">
        <f>SUM(E5:E51)</f>
        <v>0.027124533171919304</v>
      </c>
    </row>
    <row r="54" spans="1:17" ht="12.75">
      <c r="A54" s="11" t="s">
        <v>50</v>
      </c>
      <c r="E54" s="11"/>
      <c r="F54" s="5">
        <f>F4*2*PI()/360</f>
        <v>0</v>
      </c>
      <c r="G54" s="5">
        <f aca="true" t="shared" si="26" ref="G54:O54">G4*2*PI()/360</f>
        <v>0.17453292519943295</v>
      </c>
      <c r="H54" s="5">
        <f t="shared" si="26"/>
        <v>0.3490658503988659</v>
      </c>
      <c r="I54" s="5">
        <f t="shared" si="26"/>
        <v>0.5235987755982988</v>
      </c>
      <c r="J54" s="5">
        <f t="shared" si="26"/>
        <v>0.6981317007977318</v>
      </c>
      <c r="K54" s="5">
        <f t="shared" si="26"/>
        <v>0.8726646259971648</v>
      </c>
      <c r="L54" s="5">
        <f t="shared" si="26"/>
        <v>1.0471975511965976</v>
      </c>
      <c r="M54" s="5">
        <f t="shared" si="26"/>
        <v>1.2217304763960306</v>
      </c>
      <c r="N54" s="5">
        <f t="shared" si="26"/>
        <v>1.361356816555577</v>
      </c>
      <c r="O54" s="5">
        <f t="shared" si="26"/>
        <v>1.5009831567151233</v>
      </c>
      <c r="P54" s="12"/>
      <c r="Q54" s="12"/>
    </row>
    <row r="55" spans="1:17" ht="12.75">
      <c r="A55" s="11" t="s">
        <v>49</v>
      </c>
      <c r="F55" s="5">
        <f>COS(F54)</f>
        <v>1</v>
      </c>
      <c r="G55" s="5">
        <f aca="true" t="shared" si="27" ref="G55:O55">COS(G54)</f>
        <v>0.984807753012208</v>
      </c>
      <c r="H55" s="5">
        <f t="shared" si="27"/>
        <v>0.9396926207859084</v>
      </c>
      <c r="I55" s="5">
        <f t="shared" si="27"/>
        <v>0.8660254037844387</v>
      </c>
      <c r="J55" s="5">
        <f t="shared" si="27"/>
        <v>0.766044443118978</v>
      </c>
      <c r="K55" s="5">
        <f t="shared" si="27"/>
        <v>0.6427876096865394</v>
      </c>
      <c r="L55" s="5">
        <f t="shared" si="27"/>
        <v>0.5000000000000001</v>
      </c>
      <c r="M55" s="5">
        <f t="shared" si="27"/>
        <v>0.3420201433256688</v>
      </c>
      <c r="N55" s="5">
        <f t="shared" si="27"/>
        <v>0.20791169081775945</v>
      </c>
      <c r="O55" s="5">
        <f t="shared" si="27"/>
        <v>0.06975647374412546</v>
      </c>
      <c r="P55" s="12"/>
      <c r="Q55" s="12"/>
    </row>
    <row r="57" ht="12.75">
      <c r="A57" s="7" t="s">
        <v>69</v>
      </c>
    </row>
    <row r="58" spans="1:37" ht="12.75">
      <c r="A58" s="11" t="s">
        <v>0</v>
      </c>
      <c r="B58" s="10">
        <v>1.37875428865744</v>
      </c>
      <c r="C58" s="12">
        <v>-0.19558742986114575</v>
      </c>
      <c r="D58" s="12">
        <v>0.6431630713959803</v>
      </c>
      <c r="E58" s="5">
        <f>SUM(AB58:AK58)/(F58*F58)</f>
        <v>0.0004721594554489352</v>
      </c>
      <c r="F58" s="10">
        <v>0.7226</v>
      </c>
      <c r="G58" s="10">
        <v>0.7182</v>
      </c>
      <c r="H58" s="10">
        <v>0.7022</v>
      </c>
      <c r="I58" s="10">
        <v>0.6763</v>
      </c>
      <c r="J58" s="10">
        <v>0.6313</v>
      </c>
      <c r="K58" s="10">
        <v>0.5598</v>
      </c>
      <c r="L58" s="10">
        <v>0.4299</v>
      </c>
      <c r="M58" s="10">
        <v>0.2534</v>
      </c>
      <c r="N58" s="10">
        <v>0.09343</v>
      </c>
      <c r="O58" s="10">
        <v>0.004847</v>
      </c>
      <c r="Q58" s="3">
        <f>$B58*(F$55^$C58)*EXP(-$D58/F$55)</f>
        <v>0.7247107499838232</v>
      </c>
      <c r="R58" s="3">
        <f>$B58*(G$55^$C58)*EXP(-$D58/G$55)</f>
        <v>0.7197075850391472</v>
      </c>
      <c r="S58" s="3">
        <f>$B58*(H$55^$C58)*EXP(-$D58/H$55)</f>
        <v>0.7039179879735724</v>
      </c>
      <c r="T58" s="3">
        <f>$B58*(I$55^$C58)*EXP(-$D58/I$55)</f>
        <v>0.6747946584452104</v>
      </c>
      <c r="U58" s="3">
        <f>$B58*(J$55^$C58)*EXP(-$D58/J$55)</f>
        <v>0.6273301274804909</v>
      </c>
      <c r="V58" s="3">
        <f>$B58*(K$55^$C58)*EXP(-$D58/K$55)</f>
        <v>0.5526857937994574</v>
      </c>
      <c r="W58" s="3">
        <f>$B58*(L$55^$C58)*EXP(-$D58/L$55)</f>
        <v>0.43623470549832805</v>
      </c>
      <c r="X58" s="3">
        <f>$B58*(M$55^$C58)*EXP(-$D58/M$55)</f>
        <v>0.25938037373418776</v>
      </c>
      <c r="Y58" s="3">
        <f>$B58*(N$55^$C58)*EXP(-$D58/N$55)</f>
        <v>0.08500329075980669</v>
      </c>
      <c r="Z58" s="3">
        <f>$B58*(O$55^$C58)*EXP(-$D58/O$55)</f>
        <v>0.00022983697162427504</v>
      </c>
      <c r="AB58" s="4">
        <f>(F58-Q58)^2</f>
        <v>4.455265494209691E-06</v>
      </c>
      <c r="AC58" s="4">
        <f>(G58-R58)^2</f>
        <v>2.2728126502606892E-06</v>
      </c>
      <c r="AD58" s="4">
        <f>(H58-S58)^2</f>
        <v>2.951482677339284E-06</v>
      </c>
      <c r="AE58" s="4">
        <f>(I58-T58)^2</f>
        <v>2.266053196576527E-06</v>
      </c>
      <c r="AF58" s="4">
        <f>(J58-U58)^2</f>
        <v>1.5759887821153434E-05</v>
      </c>
      <c r="AG58" s="4">
        <f>(K58-V58)^2</f>
        <v>5.06119298638387E-05</v>
      </c>
      <c r="AH58" s="4">
        <f>(L58-W58)^2</f>
        <v>4.012849375054752E-05</v>
      </c>
      <c r="AI58" s="4">
        <f>(M58-X58)^2</f>
        <v>3.5764870000562726E-05</v>
      </c>
      <c r="AJ58" s="4">
        <f>(N58-Y58)^2</f>
        <v>7.100942861875938E-05</v>
      </c>
      <c r="AK58" s="4">
        <f>(O58-Z58)^2</f>
        <v>2.1318194430599697E-05</v>
      </c>
    </row>
    <row r="60" spans="1:31" ht="12.75">
      <c r="A60" s="17" t="s">
        <v>69</v>
      </c>
      <c r="B60" s="17"/>
      <c r="C60" s="17"/>
      <c r="D60" s="17"/>
      <c r="E60" s="17"/>
      <c r="K60" s="3"/>
      <c r="L60" s="3"/>
      <c r="M60" s="3"/>
      <c r="N60" s="3"/>
      <c r="O60" s="3"/>
      <c r="P60" s="3"/>
      <c r="Q60" s="3"/>
      <c r="R60" s="3"/>
      <c r="S60" s="3"/>
      <c r="T60" s="3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17" ht="12.75">
      <c r="A61" s="10"/>
      <c r="B61" s="10"/>
      <c r="C61" s="10"/>
      <c r="D61" s="10"/>
      <c r="E61" s="10"/>
      <c r="K61" s="11"/>
      <c r="L61" s="11"/>
      <c r="M61" s="11"/>
      <c r="N61" s="11"/>
      <c r="O61" s="11"/>
      <c r="Q61" s="11"/>
    </row>
    <row r="62" spans="1:17" ht="12.75">
      <c r="A62" s="10"/>
      <c r="B62" s="10"/>
      <c r="C62" s="10"/>
      <c r="D62" s="10"/>
      <c r="E62" s="10"/>
      <c r="K62" s="11"/>
      <c r="L62" s="11"/>
      <c r="M62" s="11"/>
      <c r="N62" s="11"/>
      <c r="O62" s="11"/>
      <c r="Q62" s="11"/>
    </row>
    <row r="63" spans="1:17" ht="12.75">
      <c r="A63" s="10"/>
      <c r="B63" s="10"/>
      <c r="C63" s="10"/>
      <c r="D63" s="10"/>
      <c r="E63" s="10"/>
      <c r="K63" s="11"/>
      <c r="L63" s="11"/>
      <c r="M63" s="11"/>
      <c r="N63" s="11"/>
      <c r="O63" s="11"/>
      <c r="Q63" s="11"/>
    </row>
    <row r="64" spans="1:17" ht="12.75">
      <c r="A64" s="10"/>
      <c r="B64" s="10"/>
      <c r="C64" s="10"/>
      <c r="D64" s="10"/>
      <c r="E64" s="10"/>
      <c r="K64" s="11"/>
      <c r="L64" s="11"/>
      <c r="M64" s="11"/>
      <c r="N64" s="11"/>
      <c r="O64" s="11"/>
      <c r="Q64" s="11"/>
    </row>
    <row r="65" spans="1:17" ht="12.75">
      <c r="A65" s="10"/>
      <c r="B65" s="10"/>
      <c r="C65" s="10"/>
      <c r="D65" s="10"/>
      <c r="E65" s="10"/>
      <c r="K65" s="11"/>
      <c r="L65" s="11"/>
      <c r="M65" s="11"/>
      <c r="N65" s="11"/>
      <c r="O65" s="11"/>
      <c r="Q65" s="11"/>
    </row>
    <row r="66" spans="1:17" ht="12.75">
      <c r="A66" s="10"/>
      <c r="B66" s="10"/>
      <c r="C66" s="10"/>
      <c r="D66" s="10"/>
      <c r="E66" s="10"/>
      <c r="K66" s="11"/>
      <c r="L66" s="11"/>
      <c r="M66" s="11"/>
      <c r="N66" s="11"/>
      <c r="O66" s="11"/>
      <c r="Q66" s="11"/>
    </row>
    <row r="67" spans="1:17" ht="12.75">
      <c r="A67" s="10"/>
      <c r="B67" s="10"/>
      <c r="C67" s="10"/>
      <c r="D67" s="10"/>
      <c r="E67" s="10"/>
      <c r="K67" s="11"/>
      <c r="L67" s="11"/>
      <c r="M67" s="11"/>
      <c r="N67" s="11"/>
      <c r="O67" s="11"/>
      <c r="Q67" s="11"/>
    </row>
    <row r="68" spans="1:17" ht="12.75">
      <c r="A68" s="10"/>
      <c r="B68" s="10"/>
      <c r="C68" s="10"/>
      <c r="D68" s="10"/>
      <c r="E68" s="10"/>
      <c r="K68" s="11"/>
      <c r="L68" s="11"/>
      <c r="M68" s="11"/>
      <c r="N68" s="11"/>
      <c r="O68" s="11"/>
      <c r="Q68" s="11"/>
    </row>
    <row r="69" spans="1:17" ht="12.75">
      <c r="A69" s="10"/>
      <c r="B69" s="10"/>
      <c r="C69" s="10"/>
      <c r="D69" s="10"/>
      <c r="E69" s="10"/>
      <c r="K69" s="11"/>
      <c r="L69" s="11"/>
      <c r="M69" s="11"/>
      <c r="N69" s="11"/>
      <c r="O69" s="11"/>
      <c r="Q69" s="11"/>
    </row>
    <row r="70" spans="1:17" ht="12.75">
      <c r="A70" s="10"/>
      <c r="B70" s="10"/>
      <c r="C70" s="10"/>
      <c r="D70" s="10"/>
      <c r="E70" s="10"/>
      <c r="K70" s="11"/>
      <c r="L70" s="11"/>
      <c r="M70" s="11"/>
      <c r="N70" s="11"/>
      <c r="O70" s="11"/>
      <c r="Q70" s="11"/>
    </row>
    <row r="71" spans="1:17" ht="12.75">
      <c r="A71" s="10"/>
      <c r="B71" s="10"/>
      <c r="C71" s="10"/>
      <c r="D71" s="10"/>
      <c r="E71" s="10"/>
      <c r="K71" s="11"/>
      <c r="L71" s="11"/>
      <c r="M71" s="11"/>
      <c r="N71" s="11"/>
      <c r="O71" s="11"/>
      <c r="Q71" s="11"/>
    </row>
    <row r="72" spans="1:17" ht="12.75">
      <c r="A72" s="10"/>
      <c r="B72" s="10"/>
      <c r="C72" s="10"/>
      <c r="D72" s="10"/>
      <c r="E72" s="10"/>
      <c r="K72" s="11"/>
      <c r="L72" s="11"/>
      <c r="M72" s="11"/>
      <c r="N72" s="11"/>
      <c r="O72" s="11"/>
      <c r="Q72" s="11"/>
    </row>
    <row r="73" spans="1:17" ht="12.75">
      <c r="A73" s="10"/>
      <c r="B73" s="10"/>
      <c r="C73" s="10"/>
      <c r="D73" s="10"/>
      <c r="E73" s="10"/>
      <c r="K73" s="11"/>
      <c r="L73" s="11"/>
      <c r="M73" s="11"/>
      <c r="N73" s="11"/>
      <c r="O73" s="11"/>
      <c r="Q73" s="11"/>
    </row>
    <row r="74" spans="1:17" ht="12.75">
      <c r="A74" s="10"/>
      <c r="B74" s="10"/>
      <c r="C74" s="10"/>
      <c r="D74" s="10"/>
      <c r="E74" s="10"/>
      <c r="K74" s="11"/>
      <c r="L74" s="11"/>
      <c r="M74" s="11"/>
      <c r="N74" s="11"/>
      <c r="O74" s="11"/>
      <c r="Q74" s="11"/>
    </row>
    <row r="75" spans="1:17" ht="12.75">
      <c r="A75" s="10"/>
      <c r="B75" s="10"/>
      <c r="C75" s="10"/>
      <c r="D75" s="10"/>
      <c r="E75" s="10"/>
      <c r="K75" s="11"/>
      <c r="L75" s="11"/>
      <c r="M75" s="11"/>
      <c r="N75" s="11"/>
      <c r="O75" s="11"/>
      <c r="Q75" s="11"/>
    </row>
    <row r="76" spans="1:17" ht="12.75">
      <c r="A76" s="10"/>
      <c r="B76" s="10"/>
      <c r="C76" s="10"/>
      <c r="D76" s="10"/>
      <c r="E76" s="10"/>
      <c r="K76" s="11"/>
      <c r="L76" s="11"/>
      <c r="M76" s="11"/>
      <c r="N76" s="11"/>
      <c r="O76" s="11"/>
      <c r="Q76" s="11"/>
    </row>
    <row r="77" spans="1:17" ht="12.75">
      <c r="A77" s="10"/>
      <c r="B77" s="10"/>
      <c r="C77" s="10"/>
      <c r="D77" s="10"/>
      <c r="E77" s="10"/>
      <c r="K77" s="11"/>
      <c r="L77" s="11"/>
      <c r="M77" s="11"/>
      <c r="N77" s="11"/>
      <c r="O77" s="11"/>
      <c r="Q77" s="11"/>
    </row>
    <row r="78" spans="1:17" ht="12.75">
      <c r="A78" s="10"/>
      <c r="B78" s="10"/>
      <c r="C78" s="10"/>
      <c r="D78" s="10"/>
      <c r="E78" s="10"/>
      <c r="F78" s="11"/>
      <c r="G78" s="11"/>
      <c r="H78" s="11"/>
      <c r="I78" s="11"/>
      <c r="J78" s="11"/>
      <c r="K78" s="11"/>
      <c r="L78" s="11"/>
      <c r="M78" s="11"/>
      <c r="N78" s="11"/>
      <c r="O78" s="11"/>
      <c r="Q78" s="11"/>
    </row>
    <row r="79" spans="1:17" ht="12.75">
      <c r="A79" s="10"/>
      <c r="B79" s="10"/>
      <c r="C79" s="10"/>
      <c r="D79" s="10"/>
      <c r="E79" s="10"/>
      <c r="F79" s="11"/>
      <c r="G79" s="11"/>
      <c r="H79" s="11"/>
      <c r="I79" s="11"/>
      <c r="J79" s="11"/>
      <c r="K79" s="11"/>
      <c r="L79" s="11"/>
      <c r="M79" s="11"/>
      <c r="N79" s="11"/>
      <c r="O79" s="11"/>
      <c r="Q79" s="11"/>
    </row>
    <row r="80" spans="1:17" ht="12.75">
      <c r="A80" s="17" t="s">
        <v>70</v>
      </c>
      <c r="B80" s="17"/>
      <c r="C80" s="17"/>
      <c r="D80" s="17"/>
      <c r="E80" s="17"/>
      <c r="K80" s="11"/>
      <c r="L80" s="11"/>
      <c r="M80" s="11"/>
      <c r="N80" s="11"/>
      <c r="O80" s="11"/>
      <c r="Q80" s="11"/>
    </row>
    <row r="81" spans="1:17" ht="12.75">
      <c r="A81" s="10"/>
      <c r="B81" s="10"/>
      <c r="C81" s="10"/>
      <c r="D81" s="10"/>
      <c r="E81" s="10"/>
      <c r="K81" s="11"/>
      <c r="L81" s="11"/>
      <c r="M81" s="11"/>
      <c r="N81" s="11"/>
      <c r="O81" s="11"/>
      <c r="Q81" s="11"/>
    </row>
    <row r="82" spans="1:17" ht="12.75">
      <c r="A82" s="10"/>
      <c r="B82" s="10"/>
      <c r="C82" s="10"/>
      <c r="D82" s="10"/>
      <c r="E82" s="10"/>
      <c r="K82" s="11"/>
      <c r="L82" s="11"/>
      <c r="M82" s="11"/>
      <c r="N82" s="11"/>
      <c r="O82" s="11"/>
      <c r="Q82" s="11"/>
    </row>
    <row r="83" spans="1:17" ht="12.75">
      <c r="A83" s="10"/>
      <c r="B83" s="10"/>
      <c r="C83" s="10"/>
      <c r="D83" s="10"/>
      <c r="E83" s="10"/>
      <c r="K83" s="11"/>
      <c r="L83" s="11"/>
      <c r="M83" s="11"/>
      <c r="N83" s="11"/>
      <c r="O83" s="11"/>
      <c r="Q83" s="11"/>
    </row>
    <row r="84" spans="1:17" ht="12.75">
      <c r="A84" s="10"/>
      <c r="B84" s="10"/>
      <c r="C84" s="10"/>
      <c r="D84" s="10"/>
      <c r="E84" s="10"/>
      <c r="K84" s="11"/>
      <c r="L84" s="11"/>
      <c r="M84" s="11"/>
      <c r="N84" s="11"/>
      <c r="O84" s="11"/>
      <c r="Q84" s="11"/>
    </row>
    <row r="85" spans="1:17" ht="12.75">
      <c r="A85" s="10"/>
      <c r="B85" s="10"/>
      <c r="C85" s="10"/>
      <c r="D85" s="10"/>
      <c r="E85" s="10"/>
      <c r="K85" s="11"/>
      <c r="L85" s="11"/>
      <c r="M85" s="11"/>
      <c r="N85" s="11"/>
      <c r="O85" s="11"/>
      <c r="Q85" s="11"/>
    </row>
    <row r="86" spans="1:17" ht="12.75">
      <c r="A86" s="10"/>
      <c r="B86" s="10"/>
      <c r="C86" s="10"/>
      <c r="D86" s="10"/>
      <c r="E86" s="10"/>
      <c r="K86" s="11"/>
      <c r="L86" s="11"/>
      <c r="M86" s="11"/>
      <c r="N86" s="11"/>
      <c r="O86" s="11"/>
      <c r="Q86" s="11"/>
    </row>
    <row r="87" spans="1:17" ht="12.75">
      <c r="A87" s="10"/>
      <c r="B87" s="10"/>
      <c r="C87" s="10"/>
      <c r="D87" s="10"/>
      <c r="E87" s="10"/>
      <c r="K87" s="11"/>
      <c r="L87" s="11"/>
      <c r="M87" s="11"/>
      <c r="N87" s="11"/>
      <c r="O87" s="11"/>
      <c r="Q87" s="11"/>
    </row>
    <row r="88" spans="1:17" ht="12.75">
      <c r="A88" s="10"/>
      <c r="B88" s="10"/>
      <c r="C88" s="10"/>
      <c r="D88" s="10"/>
      <c r="E88" s="10"/>
      <c r="K88" s="11"/>
      <c r="L88" s="11"/>
      <c r="M88" s="11"/>
      <c r="N88" s="11"/>
      <c r="O88" s="11"/>
      <c r="Q88" s="11"/>
    </row>
    <row r="89" spans="1:17" ht="12.75">
      <c r="A89" s="10"/>
      <c r="B89" s="10"/>
      <c r="C89" s="10"/>
      <c r="D89" s="10"/>
      <c r="E89" s="10"/>
      <c r="K89" s="11"/>
      <c r="L89" s="11"/>
      <c r="M89" s="11"/>
      <c r="N89" s="11"/>
      <c r="O89" s="11"/>
      <c r="Q89" s="11"/>
    </row>
    <row r="90" spans="1:17" ht="12.75">
      <c r="A90" s="10"/>
      <c r="B90" s="10"/>
      <c r="C90" s="10"/>
      <c r="D90" s="10"/>
      <c r="E90" s="10"/>
      <c r="K90" s="11"/>
      <c r="L90" s="11"/>
      <c r="M90" s="11"/>
      <c r="N90" s="11"/>
      <c r="O90" s="11"/>
      <c r="Q90" s="11"/>
    </row>
    <row r="91" spans="1:17" ht="12.75">
      <c r="A91" s="10"/>
      <c r="B91" s="10"/>
      <c r="C91" s="10"/>
      <c r="D91" s="10"/>
      <c r="E91" s="10"/>
      <c r="K91" s="11"/>
      <c r="L91" s="11"/>
      <c r="M91" s="11"/>
      <c r="N91" s="11"/>
      <c r="O91" s="11"/>
      <c r="Q91" s="11"/>
    </row>
    <row r="92" spans="1:17" ht="12.75">
      <c r="A92" s="10"/>
      <c r="B92" s="10"/>
      <c r="C92" s="10"/>
      <c r="D92" s="10"/>
      <c r="E92" s="10"/>
      <c r="K92" s="11"/>
      <c r="L92" s="11"/>
      <c r="M92" s="11"/>
      <c r="N92" s="11"/>
      <c r="O92" s="11"/>
      <c r="Q92" s="11"/>
    </row>
    <row r="93" spans="1:17" ht="12.75">
      <c r="A93" s="10"/>
      <c r="B93" s="10"/>
      <c r="C93" s="10"/>
      <c r="D93" s="10"/>
      <c r="E93" s="10"/>
      <c r="K93" s="11"/>
      <c r="L93" s="11"/>
      <c r="M93" s="11"/>
      <c r="N93" s="11"/>
      <c r="O93" s="11"/>
      <c r="Q93" s="11"/>
    </row>
    <row r="94" spans="1:17" ht="12.75">
      <c r="A94" s="10"/>
      <c r="B94" s="10"/>
      <c r="C94" s="10"/>
      <c r="D94" s="10"/>
      <c r="E94" s="10"/>
      <c r="K94" s="11"/>
      <c r="L94" s="11"/>
      <c r="M94" s="11"/>
      <c r="N94" s="11"/>
      <c r="O94" s="11"/>
      <c r="Q94" s="11"/>
    </row>
    <row r="95" spans="1:17" ht="12.75">
      <c r="A95" s="10"/>
      <c r="B95" s="10"/>
      <c r="C95" s="10"/>
      <c r="D95" s="10"/>
      <c r="E95" s="10"/>
      <c r="K95" s="11"/>
      <c r="L95" s="11"/>
      <c r="M95" s="11"/>
      <c r="N95" s="11"/>
      <c r="O95" s="11"/>
      <c r="Q95" s="11"/>
    </row>
    <row r="96" spans="1:17" ht="12.75">
      <c r="A96" s="10"/>
      <c r="B96" s="10"/>
      <c r="C96" s="10"/>
      <c r="D96" s="10"/>
      <c r="E96" s="10"/>
      <c r="K96" s="11"/>
      <c r="L96" s="11"/>
      <c r="M96" s="11"/>
      <c r="N96" s="11"/>
      <c r="O96" s="11"/>
      <c r="Q96" s="11"/>
    </row>
    <row r="97" spans="1:17" ht="12.75">
      <c r="A97" s="10"/>
      <c r="B97" s="10"/>
      <c r="C97" s="10"/>
      <c r="D97" s="10"/>
      <c r="E97" s="10"/>
      <c r="K97" s="11"/>
      <c r="L97" s="11"/>
      <c r="M97" s="11"/>
      <c r="N97" s="11"/>
      <c r="O97" s="11"/>
      <c r="Q97" s="11"/>
    </row>
    <row r="98" spans="1:17" ht="12.75">
      <c r="A98" s="10"/>
      <c r="B98" s="10"/>
      <c r="C98" s="10"/>
      <c r="D98" s="10"/>
      <c r="E98" s="10"/>
      <c r="K98" s="11"/>
      <c r="L98" s="11"/>
      <c r="M98" s="11"/>
      <c r="N98" s="11"/>
      <c r="O98" s="11"/>
      <c r="Q98" s="11"/>
    </row>
    <row r="99" spans="1:37" ht="12.75">
      <c r="A99" s="11" t="s">
        <v>56</v>
      </c>
      <c r="B99" s="3">
        <f>60*0.0165</f>
        <v>0.99</v>
      </c>
      <c r="C99" s="12">
        <v>0.244</v>
      </c>
      <c r="D99" s="12">
        <v>0.267</v>
      </c>
      <c r="E99" s="5">
        <f>SUM(AB99:AK99)/(F99*F99)</f>
        <v>0.051503840051762485</v>
      </c>
      <c r="F99" s="10">
        <v>0.7226</v>
      </c>
      <c r="G99" s="10">
        <v>0.7182</v>
      </c>
      <c r="H99" s="10">
        <v>0.7022</v>
      </c>
      <c r="I99" s="10">
        <v>0.6763</v>
      </c>
      <c r="J99" s="10">
        <v>0.6313</v>
      </c>
      <c r="K99" s="10">
        <v>0.5598</v>
      </c>
      <c r="L99" s="10">
        <v>0.4299</v>
      </c>
      <c r="M99" s="10">
        <v>0.2534</v>
      </c>
      <c r="N99" s="10">
        <v>0.09343</v>
      </c>
      <c r="O99" s="10">
        <v>0.004847</v>
      </c>
      <c r="Q99" s="3">
        <f>$B99*(F$55^$C99)*EXP(-$D99/F$55)</f>
        <v>0.7580163407507201</v>
      </c>
      <c r="R99" s="3">
        <f>$B99*(G$55^$C99)*EXP(-$D99/G$55)</f>
        <v>0.7520860028310582</v>
      </c>
      <c r="S99" s="3">
        <f>$B99*(H$55^$C99)*EXP(-$D99/H$55)</f>
        <v>0.7339141636545874</v>
      </c>
      <c r="T99" s="3">
        <f>$B99*(I$55^$C99)*EXP(-$D99/I$55)</f>
        <v>0.7022592841981599</v>
      </c>
      <c r="U99" s="3">
        <f>$B99*(J$55^$C99)*EXP(-$D99/J$55)</f>
        <v>0.6546701458239891</v>
      </c>
      <c r="V99" s="3">
        <f>$B99*(K$55^$C99)*EXP(-$D99/K$55)</f>
        <v>0.5866879614739074</v>
      </c>
      <c r="W99" s="3">
        <f>$B99*(L$55^$C99)*EXP(-$D99/L$55)</f>
        <v>0.4900841108021762</v>
      </c>
      <c r="X99" s="3">
        <f>$B99*(M$55^$C99)*EXP(-$D99/M$55)</f>
        <v>0.3490674154041343</v>
      </c>
      <c r="Y99" s="3">
        <f>$B99*(N$55^$C99)*EXP(-$D99/N$55)</f>
        <v>0.18684310630855533</v>
      </c>
      <c r="Z99" s="3">
        <f>$B99*(O$55^$C99)*EXP(-$D99/O$55)</f>
        <v>0.011250284476870343</v>
      </c>
      <c r="AB99" s="4">
        <f>(F99-Q99)^2</f>
        <v>0.0012543171921711163</v>
      </c>
      <c r="AC99" s="4">
        <f>(G99-R99)^2</f>
        <v>0.0011482611878664876</v>
      </c>
      <c r="AD99" s="4">
        <f>(H99-S99)^2</f>
        <v>0.001005788176309949</v>
      </c>
      <c r="AE99" s="4">
        <f>(I99-T99)^2</f>
        <v>0.0006738844360808316</v>
      </c>
      <c r="AF99" s="4">
        <f>(J99-U99)^2</f>
        <v>0.0005461637158345156</v>
      </c>
      <c r="AG99" s="4">
        <f>(K99-V99)^2</f>
        <v>0.0007229624722223331</v>
      </c>
      <c r="AH99" s="4">
        <f>(L99-W99)^2</f>
        <v>0.0036221271930486185</v>
      </c>
      <c r="AI99" s="4">
        <f>(M99-X99)^2</f>
        <v>0.009152254370107185</v>
      </c>
      <c r="AJ99" s="4">
        <f>(N99-Y99)^2</f>
        <v>0.008726008430213459</v>
      </c>
      <c r="AK99" s="4">
        <f>(O99-Z99)^2</f>
        <v>4.10020520917287E-05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00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12" width="10.28125" style="1" customWidth="1"/>
  </cols>
  <sheetData>
    <row r="1" ht="12.75">
      <c r="A1" t="s">
        <v>61</v>
      </c>
    </row>
    <row r="2" ht="12.75">
      <c r="A2" t="s">
        <v>62</v>
      </c>
    </row>
    <row r="4" spans="1:6" ht="12.75">
      <c r="A4" t="s">
        <v>63</v>
      </c>
      <c r="F4" s="15"/>
    </row>
    <row r="5" ht="12.75">
      <c r="A5" t="s">
        <v>64</v>
      </c>
    </row>
    <row r="6" ht="12.75">
      <c r="A6" t="s">
        <v>65</v>
      </c>
    </row>
    <row r="7" ht="12.75">
      <c r="A7" t="s">
        <v>66</v>
      </c>
    </row>
    <row r="8" spans="1:12" ht="12.75">
      <c r="A8" s="1"/>
      <c r="B8" s="1">
        <v>0</v>
      </c>
      <c r="C8" s="1">
        <v>10</v>
      </c>
      <c r="D8" s="1">
        <v>20</v>
      </c>
      <c r="E8" s="1">
        <v>30</v>
      </c>
      <c r="F8" s="1">
        <v>40</v>
      </c>
      <c r="G8" s="1">
        <v>50</v>
      </c>
      <c r="H8" s="1">
        <v>60</v>
      </c>
      <c r="I8" s="1">
        <v>70</v>
      </c>
      <c r="J8" s="1">
        <v>78</v>
      </c>
      <c r="K8" s="1">
        <v>86</v>
      </c>
      <c r="L8" s="1">
        <v>89</v>
      </c>
    </row>
    <row r="9" spans="1:12" ht="12.75">
      <c r="A9" s="2">
        <v>0.3</v>
      </c>
      <c r="B9" s="16">
        <v>328710600733757</v>
      </c>
      <c r="C9" s="16">
        <v>307748708873987</v>
      </c>
      <c r="D9" s="16">
        <v>249031204730272</v>
      </c>
      <c r="E9" s="16">
        <v>168817322701216</v>
      </c>
      <c r="F9" s="16">
        <v>87998611852526.7</v>
      </c>
      <c r="G9" s="16">
        <v>29938805382698.8</v>
      </c>
      <c r="H9" s="16">
        <v>4389292444102.4697</v>
      </c>
      <c r="I9" s="16">
        <v>105652879938.13399</v>
      </c>
      <c r="J9" s="16">
        <v>204827248.495576</v>
      </c>
      <c r="K9" s="16">
        <v>66.32494558314559</v>
      </c>
      <c r="L9" s="16">
        <v>0.00216343712539263</v>
      </c>
    </row>
    <row r="10" spans="1:12" ht="12.75">
      <c r="A10" s="2">
        <v>0.302</v>
      </c>
      <c r="B10" s="16">
        <v>820553526282309.9</v>
      </c>
      <c r="C10" s="16">
        <v>777700021862984</v>
      </c>
      <c r="D10" s="16">
        <v>654194280505180</v>
      </c>
      <c r="E10" s="16">
        <v>476558990776539</v>
      </c>
      <c r="F10" s="16">
        <v>279848314821720</v>
      </c>
      <c r="G10" s="16">
        <v>115721691399813</v>
      </c>
      <c r="H10" s="16">
        <v>23739230819046.5</v>
      </c>
      <c r="I10" s="16">
        <v>1093632745323.7</v>
      </c>
      <c r="J10" s="16">
        <v>6287662017.71214</v>
      </c>
      <c r="K10" s="16">
        <v>34301.613199144704</v>
      </c>
      <c r="L10" s="16">
        <v>4.28660637064724</v>
      </c>
    </row>
    <row r="11" spans="1:12" ht="12.75">
      <c r="A11" s="2">
        <v>0.304</v>
      </c>
      <c r="B11" s="16">
        <v>1449911743402480</v>
      </c>
      <c r="C11" s="16">
        <v>1387640535831450</v>
      </c>
      <c r="D11" s="16">
        <v>1203805506229400</v>
      </c>
      <c r="E11" s="16">
        <v>928585827350616</v>
      </c>
      <c r="F11" s="16">
        <v>599574856460094</v>
      </c>
      <c r="G11" s="16">
        <v>289712324738503</v>
      </c>
      <c r="H11" s="16">
        <v>77772927470505.2</v>
      </c>
      <c r="I11" s="16">
        <v>6033678073436.02</v>
      </c>
      <c r="J11" s="16">
        <v>82080441643.4839</v>
      </c>
      <c r="K11" s="16">
        <v>3839142.61492535</v>
      </c>
      <c r="L11" s="16">
        <v>1354.10562970839</v>
      </c>
    </row>
    <row r="12" spans="1:12" ht="12.75">
      <c r="A12" s="2">
        <v>0.306</v>
      </c>
      <c r="B12" s="16">
        <v>2430830895900730</v>
      </c>
      <c r="C12" s="16">
        <v>2344331294298170</v>
      </c>
      <c r="D12" s="16">
        <v>2083684056997300</v>
      </c>
      <c r="E12" s="16">
        <v>1681376248598099.8</v>
      </c>
      <c r="F12" s="16">
        <v>1169915124773980</v>
      </c>
      <c r="G12" s="16">
        <v>639176666736603</v>
      </c>
      <c r="H12" s="16">
        <v>212217140942812</v>
      </c>
      <c r="I12" s="16">
        <v>24879111442714.9</v>
      </c>
      <c r="J12" s="16">
        <v>669221990392.543</v>
      </c>
      <c r="K12" s="16">
        <v>159523949.60549998</v>
      </c>
      <c r="L12" s="16">
        <v>124133.568008</v>
      </c>
    </row>
    <row r="13" spans="1:12" ht="12.75">
      <c r="A13" s="2">
        <v>0.308</v>
      </c>
      <c r="B13" s="16">
        <v>3982093930244450</v>
      </c>
      <c r="C13" s="16">
        <v>3863473534584050</v>
      </c>
      <c r="D13" s="16">
        <v>3499657809734340</v>
      </c>
      <c r="E13" s="16">
        <v>2925205230712890</v>
      </c>
      <c r="F13" s="16">
        <v>2157928347587590</v>
      </c>
      <c r="G13" s="16">
        <v>1297905892133710</v>
      </c>
      <c r="H13" s="16">
        <v>508951880037785</v>
      </c>
      <c r="I13" s="16">
        <v>82469573244452.5</v>
      </c>
      <c r="J13" s="16">
        <v>3792583011090.76</v>
      </c>
      <c r="K13" s="16">
        <v>3108163184.60638</v>
      </c>
      <c r="L13" s="16">
        <v>4390776.9087248</v>
      </c>
    </row>
    <row r="14" spans="1:12" ht="12.75">
      <c r="A14" s="2">
        <v>0.31</v>
      </c>
      <c r="B14" s="16">
        <v>4827464520931240</v>
      </c>
      <c r="C14" s="16">
        <v>4705569744110110</v>
      </c>
      <c r="D14" s="16">
        <v>4325855672359470</v>
      </c>
      <c r="E14" s="16">
        <v>3716324865818020</v>
      </c>
      <c r="F14" s="16">
        <v>2869226038455960</v>
      </c>
      <c r="G14" s="16">
        <v>1859835535287860</v>
      </c>
      <c r="H14" s="16">
        <v>830205604434013</v>
      </c>
      <c r="I14" s="16">
        <v>173068363219500</v>
      </c>
      <c r="J14" s="16">
        <v>12096407590434</v>
      </c>
      <c r="K14" s="16">
        <v>25324804937.5543</v>
      </c>
      <c r="L14" s="16">
        <v>55830691.1813133</v>
      </c>
    </row>
    <row r="15" spans="1:12" ht="12.75">
      <c r="A15" s="2">
        <v>0.312</v>
      </c>
      <c r="B15" s="16">
        <v>7235093116760249</v>
      </c>
      <c r="C15" s="16">
        <v>7078031897544860</v>
      </c>
      <c r="D15" s="16">
        <v>6581966876983640</v>
      </c>
      <c r="E15" s="16">
        <v>5776328444480900</v>
      </c>
      <c r="F15" s="16">
        <v>4620212018489840</v>
      </c>
      <c r="G15" s="16">
        <v>3174079656600950</v>
      </c>
      <c r="H15" s="16">
        <v>1566790789365770</v>
      </c>
      <c r="I15" s="16">
        <v>397030822932720</v>
      </c>
      <c r="J15" s="16">
        <v>38382946513593.2</v>
      </c>
      <c r="K15" s="16">
        <v>163827317010.146</v>
      </c>
      <c r="L15" s="16">
        <v>502305113.05926496</v>
      </c>
    </row>
    <row r="16" spans="1:12" ht="12.75">
      <c r="A16" s="2">
        <v>0.314</v>
      </c>
      <c r="B16" s="16">
        <v>8981959819793700</v>
      </c>
      <c r="C16" s="16">
        <v>8811805248260500</v>
      </c>
      <c r="D16" s="16">
        <v>8267682194709780</v>
      </c>
      <c r="E16" s="16">
        <v>7376918196678161</v>
      </c>
      <c r="F16" s="16">
        <v>6064880490303040</v>
      </c>
      <c r="G16" s="16">
        <v>4359050095081330</v>
      </c>
      <c r="H16" s="16">
        <v>2326387614011760</v>
      </c>
      <c r="I16" s="16">
        <v>685627311468124</v>
      </c>
      <c r="J16" s="16">
        <v>85119726136326.81</v>
      </c>
      <c r="K16" s="16">
        <v>623584128334.187</v>
      </c>
      <c r="L16" s="16">
        <v>2439283548.48322</v>
      </c>
    </row>
    <row r="17" spans="1:12" ht="12.75">
      <c r="A17" s="2">
        <v>0.316</v>
      </c>
      <c r="B17" s="16">
        <v>10781838893890400</v>
      </c>
      <c r="C17" s="16">
        <v>10600882768631000</v>
      </c>
      <c r="D17" s="16">
        <v>10015697479248000</v>
      </c>
      <c r="E17" s="16">
        <v>9052677750587460</v>
      </c>
      <c r="F17" s="16">
        <v>7603595852851870</v>
      </c>
      <c r="G17" s="16">
        <v>5660459399223330</v>
      </c>
      <c r="H17" s="16">
        <v>3209799528121950</v>
      </c>
      <c r="I17" s="16">
        <v>1063237041234970</v>
      </c>
      <c r="J17" s="16">
        <v>159963313490152</v>
      </c>
      <c r="K17" s="16">
        <v>1762148458510.64</v>
      </c>
      <c r="L17" s="16">
        <v>8247472464.97282</v>
      </c>
    </row>
    <row r="18" spans="1:12" ht="12.75">
      <c r="A18" s="2">
        <v>0.318</v>
      </c>
      <c r="B18" s="16">
        <v>12197142839431800</v>
      </c>
      <c r="C18" s="16">
        <v>12013109922409100</v>
      </c>
      <c r="D18" s="16">
        <v>11411936283111598</v>
      </c>
      <c r="E18" s="16">
        <v>10419354438781700</v>
      </c>
      <c r="F18" s="16">
        <v>8899224400520320</v>
      </c>
      <c r="G18" s="16">
        <v>6809470057487490</v>
      </c>
      <c r="H18" s="16">
        <v>4048382937908170</v>
      </c>
      <c r="I18" s="16">
        <v>1468253284692760</v>
      </c>
      <c r="J18" s="16">
        <v>255989339202642</v>
      </c>
      <c r="K18" s="16">
        <v>3830491623375.56</v>
      </c>
      <c r="L18" s="16">
        <v>20456218408.071404</v>
      </c>
    </row>
    <row r="19" spans="1:12" ht="12.75">
      <c r="A19" s="2">
        <v>0.32</v>
      </c>
      <c r="B19" s="16">
        <v>13204506635665900</v>
      </c>
      <c r="C19" s="16">
        <v>13022935390472402</v>
      </c>
      <c r="D19" s="16">
        <v>12424385547637900</v>
      </c>
      <c r="E19" s="16">
        <v>11434237957000700</v>
      </c>
      <c r="F19" s="16">
        <v>9895445108413700</v>
      </c>
      <c r="G19" s="16">
        <v>7736948728561400</v>
      </c>
      <c r="H19" s="16">
        <v>4773558974266050</v>
      </c>
      <c r="I19" s="16">
        <v>1857888847589490</v>
      </c>
      <c r="J19" s="16">
        <v>362708084285259</v>
      </c>
      <c r="K19" s="16">
        <v>6816511740908.03</v>
      </c>
      <c r="L19" s="16">
        <v>40096888369.58961</v>
      </c>
    </row>
    <row r="20" spans="1:12" ht="12.75">
      <c r="A20" s="2">
        <v>0.322</v>
      </c>
      <c r="B20" s="16">
        <v>15429853200912500</v>
      </c>
      <c r="C20" s="16">
        <v>15234097242355300</v>
      </c>
      <c r="D20" s="16">
        <v>14583485126495400</v>
      </c>
      <c r="E20" s="16">
        <v>13506156206131000</v>
      </c>
      <c r="F20" s="16">
        <v>11811169385910000</v>
      </c>
      <c r="G20" s="16">
        <v>9394052624702450</v>
      </c>
      <c r="H20" s="16">
        <v>5968310832977290</v>
      </c>
      <c r="I20" s="16">
        <v>2455092668533330</v>
      </c>
      <c r="J20" s="16">
        <v>522852987051010</v>
      </c>
      <c r="K20" s="16">
        <v>11621039593592.299</v>
      </c>
      <c r="L20" s="16">
        <v>73348937803.5301</v>
      </c>
    </row>
    <row r="21" spans="1:12" ht="12.75">
      <c r="A21" s="2">
        <v>0.324</v>
      </c>
      <c r="B21" s="16">
        <v>14217212200164800</v>
      </c>
      <c r="C21" s="16">
        <v>14048998355865500</v>
      </c>
      <c r="D21" s="16">
        <v>13485789299011200</v>
      </c>
      <c r="E21" s="16">
        <v>12552843093872100</v>
      </c>
      <c r="F21" s="16">
        <v>11069678068161000</v>
      </c>
      <c r="G21" s="16">
        <v>8925640583038330</v>
      </c>
      <c r="H21" s="16">
        <v>5804931521415710</v>
      </c>
      <c r="I21" s="16">
        <v>2494814842939380</v>
      </c>
      <c r="J21" s="16">
        <v>568263009190559</v>
      </c>
      <c r="K21" s="16">
        <v>14266063226386.9</v>
      </c>
      <c r="L21" s="16">
        <v>94746683316.7709</v>
      </c>
    </row>
    <row r="22" spans="1:12" ht="12.75">
      <c r="A22" s="2">
        <v>0.326</v>
      </c>
      <c r="B22" s="16">
        <v>15201382637023900</v>
      </c>
      <c r="C22" s="16">
        <v>15032089948654200</v>
      </c>
      <c r="D22" s="16">
        <v>14461501836776700</v>
      </c>
      <c r="E22" s="16">
        <v>13516342639923100</v>
      </c>
      <c r="F22" s="16">
        <v>12000381946563700</v>
      </c>
      <c r="G22" s="16">
        <v>9783912301063540</v>
      </c>
      <c r="H22" s="16">
        <v>6484451293945310</v>
      </c>
      <c r="I22" s="16">
        <v>2886236906051640</v>
      </c>
      <c r="J22" s="16">
        <v>692731440067291</v>
      </c>
      <c r="K22" s="16">
        <v>18963547190651.3</v>
      </c>
      <c r="L22" s="16">
        <v>130584548969.637</v>
      </c>
    </row>
    <row r="23" spans="1:12" ht="12.75">
      <c r="A23" s="2">
        <v>0.328</v>
      </c>
      <c r="B23" s="16">
        <v>24066908359527600</v>
      </c>
      <c r="C23" s="16">
        <v>23812685012817400</v>
      </c>
      <c r="D23" s="16">
        <v>22950685024261500</v>
      </c>
      <c r="E23" s="16">
        <v>21523180007934600</v>
      </c>
      <c r="F23" s="16">
        <v>19215992689132700</v>
      </c>
      <c r="G23" s="16">
        <v>15810158252716100</v>
      </c>
      <c r="H23" s="16">
        <v>10641953945159902</v>
      </c>
      <c r="I23" s="16">
        <v>4873441457748410</v>
      </c>
      <c r="J23" s="16">
        <v>1218895763158800</v>
      </c>
      <c r="K23" s="16">
        <v>35429652780294.4</v>
      </c>
      <c r="L23" s="16">
        <v>250167959165.992</v>
      </c>
    </row>
    <row r="24" spans="1:12" ht="12.75">
      <c r="A24" s="2">
        <v>0.33</v>
      </c>
      <c r="B24" s="16">
        <v>23311998844146700</v>
      </c>
      <c r="C24" s="16">
        <v>23076944351196296</v>
      </c>
      <c r="D24" s="16">
        <v>22275609970092800</v>
      </c>
      <c r="E24" s="16">
        <v>20949096679687500</v>
      </c>
      <c r="F24" s="16">
        <v>18790763616561900</v>
      </c>
      <c r="G24" s="16">
        <v>15578376054763800</v>
      </c>
      <c r="H24" s="16">
        <v>10622127056121800</v>
      </c>
      <c r="I24" s="16">
        <v>4979989826679230</v>
      </c>
      <c r="J24" s="16">
        <v>1287294626235960</v>
      </c>
      <c r="K24" s="16">
        <v>38942948449403</v>
      </c>
      <c r="L24" s="16">
        <v>279584728559.71204</v>
      </c>
    </row>
    <row r="25" spans="1:12" ht="12.75">
      <c r="A25" s="2">
        <v>0.332</v>
      </c>
      <c r="B25" s="16">
        <v>24065785408020000</v>
      </c>
      <c r="C25" s="16">
        <v>23832967281341600</v>
      </c>
      <c r="D25" s="16">
        <v>23035268783569300</v>
      </c>
      <c r="E25" s="16">
        <v>21715424060821504</v>
      </c>
      <c r="F25" s="16">
        <v>19555228948593100</v>
      </c>
      <c r="G25" s="16">
        <v>16317090988159200</v>
      </c>
      <c r="H25" s="16">
        <v>11247999668121300</v>
      </c>
      <c r="I25" s="16">
        <v>5378413796424870</v>
      </c>
      <c r="J25" s="16">
        <v>1428056210279460</v>
      </c>
      <c r="K25" s="16">
        <v>44286637566983.7</v>
      </c>
      <c r="L25" s="16">
        <v>321148145303.596</v>
      </c>
    </row>
    <row r="26" spans="1:12" ht="12.75">
      <c r="A26" s="2">
        <v>0.334</v>
      </c>
      <c r="B26" s="16">
        <v>23402416706085200</v>
      </c>
      <c r="C26" s="16">
        <v>23184287548065200</v>
      </c>
      <c r="D26" s="16">
        <v>22433474063873300</v>
      </c>
      <c r="E26" s="16">
        <v>21191875934600800</v>
      </c>
      <c r="F26" s="16">
        <v>19148985147476200</v>
      </c>
      <c r="G26" s="16">
        <v>16067420244216898</v>
      </c>
      <c r="H26" s="16">
        <v>11180757284164400</v>
      </c>
      <c r="I26" s="16">
        <v>5437338948249820</v>
      </c>
      <c r="J26" s="16">
        <v>1476299911737440</v>
      </c>
      <c r="K26" s="16">
        <v>46416451223194.6</v>
      </c>
      <c r="L26" s="16">
        <v>338227400789.037</v>
      </c>
    </row>
    <row r="27" spans="1:12" ht="12.75">
      <c r="A27" s="2">
        <v>0.336</v>
      </c>
      <c r="B27" s="16">
        <v>23512902259826700</v>
      </c>
      <c r="C27" s="16">
        <v>23301060199737500</v>
      </c>
      <c r="D27" s="16">
        <v>22568731307983400</v>
      </c>
      <c r="E27" s="16">
        <v>21358404159545900</v>
      </c>
      <c r="F27" s="16">
        <v>19357384443283100</v>
      </c>
      <c r="G27" s="16">
        <v>16322044134140000</v>
      </c>
      <c r="H27" s="16">
        <v>11452360153198200</v>
      </c>
      <c r="I27" s="16">
        <v>5652270913124080</v>
      </c>
      <c r="J27" s="16">
        <v>1564217805862430</v>
      </c>
      <c r="K27" s="16">
        <v>49465014599263.7</v>
      </c>
      <c r="L27" s="16">
        <v>360688172804.65704</v>
      </c>
    </row>
    <row r="28" spans="1:12" ht="12.75">
      <c r="A28" s="2">
        <v>0.338</v>
      </c>
      <c r="B28" s="16">
        <v>20623302459716800</v>
      </c>
      <c r="C28" s="16">
        <v>20443246364593500</v>
      </c>
      <c r="D28" s="16">
        <v>19818252325058000</v>
      </c>
      <c r="E28" s="16">
        <v>18785951137542700</v>
      </c>
      <c r="F28" s="16">
        <v>17071686983108500</v>
      </c>
      <c r="G28" s="16">
        <v>14458092451095602</v>
      </c>
      <c r="H28" s="16">
        <v>10220094919204700</v>
      </c>
      <c r="I28" s="16">
        <v>5111148357391360</v>
      </c>
      <c r="J28" s="16">
        <v>1438475400209430</v>
      </c>
      <c r="K28" s="16">
        <v>45506823807954.8</v>
      </c>
      <c r="L28" s="16">
        <v>330935108650.01</v>
      </c>
    </row>
    <row r="29" spans="1:12" ht="12.75">
      <c r="A29" s="2">
        <v>0.34</v>
      </c>
      <c r="B29" s="16">
        <v>24753570556640600</v>
      </c>
      <c r="C29" s="16">
        <v>24543724060058600</v>
      </c>
      <c r="D29" s="16">
        <v>23812439441680900</v>
      </c>
      <c r="E29" s="16">
        <v>22605361938476600</v>
      </c>
      <c r="F29" s="16">
        <v>20592584609985400</v>
      </c>
      <c r="G29" s="16">
        <v>17509553432464600</v>
      </c>
      <c r="H29" s="16">
        <v>12460819482803300</v>
      </c>
      <c r="I29" s="16">
        <v>6306900978088380</v>
      </c>
      <c r="J29" s="16">
        <v>1802145242691040</v>
      </c>
      <c r="K29" s="16">
        <v>56826230138540.305</v>
      </c>
      <c r="L29" s="16">
        <v>410929606005.084</v>
      </c>
    </row>
    <row r="30" spans="1:12" ht="12.75">
      <c r="A30" s="2">
        <v>0.342</v>
      </c>
      <c r="B30" s="16">
        <v>25673208236694300</v>
      </c>
      <c r="C30" s="16">
        <v>25461544990539600</v>
      </c>
      <c r="D30" s="16">
        <v>24721121788024896</v>
      </c>
      <c r="E30" s="16">
        <v>23499765396118200</v>
      </c>
      <c r="F30" s="16">
        <v>21455273628234900</v>
      </c>
      <c r="G30" s="16">
        <v>18310112953186000</v>
      </c>
      <c r="H30" s="16">
        <v>13111820220947298</v>
      </c>
      <c r="I30" s="16">
        <v>6710305213928220</v>
      </c>
      <c r="J30" s="16">
        <v>1944546848535540</v>
      </c>
      <c r="K30" s="16">
        <v>60991989448666.6</v>
      </c>
      <c r="L30" s="16">
        <v>437451562902.424</v>
      </c>
    </row>
    <row r="31" spans="1:12" ht="12.75">
      <c r="A31" s="2">
        <v>0.344</v>
      </c>
      <c r="B31" s="16">
        <v>25380675792694100</v>
      </c>
      <c r="C31" s="16">
        <v>25176928043365500</v>
      </c>
      <c r="D31" s="16">
        <v>24461574554443400</v>
      </c>
      <c r="E31" s="16">
        <v>23282389640808100</v>
      </c>
      <c r="F31" s="16">
        <v>21301178932189900</v>
      </c>
      <c r="G31" s="16">
        <v>18240987062454200</v>
      </c>
      <c r="H31" s="16">
        <v>13138577938079800</v>
      </c>
      <c r="I31" s="16">
        <v>6794342398643490</v>
      </c>
      <c r="J31" s="16">
        <v>1995358318090440</v>
      </c>
      <c r="K31" s="16">
        <v>62211565673351.3</v>
      </c>
      <c r="L31" s="16">
        <v>441558077000.08203</v>
      </c>
    </row>
    <row r="32" spans="1:12" ht="12.75">
      <c r="A32" s="2">
        <v>0.346</v>
      </c>
      <c r="B32" s="16">
        <v>22602379322052000</v>
      </c>
      <c r="C32" s="16">
        <v>22425551414489700</v>
      </c>
      <c r="D32" s="16">
        <v>21802444458007800</v>
      </c>
      <c r="E32" s="16">
        <v>20776078701019300</v>
      </c>
      <c r="F32" s="16">
        <v>19045472145080600</v>
      </c>
      <c r="G32" s="16">
        <v>16362091302871700</v>
      </c>
      <c r="H32" s="16">
        <v>11850275993347200</v>
      </c>
      <c r="I32" s="16">
        <v>6189004182815550</v>
      </c>
      <c r="J32" s="16">
        <v>1841161102056500</v>
      </c>
      <c r="K32" s="16">
        <v>57075801305472.91</v>
      </c>
      <c r="L32" s="16">
        <v>400066637666.896</v>
      </c>
    </row>
    <row r="33" spans="1:12" ht="12.75">
      <c r="A33" s="2">
        <v>0.348</v>
      </c>
      <c r="B33" s="16">
        <v>24971199035644500</v>
      </c>
      <c r="C33" s="16">
        <v>24780664443969700</v>
      </c>
      <c r="D33" s="16">
        <v>24106826782226600</v>
      </c>
      <c r="E33" s="16">
        <v>22997748851776100</v>
      </c>
      <c r="F33" s="16">
        <v>21121246814727800</v>
      </c>
      <c r="G33" s="16">
        <v>18201007843017600</v>
      </c>
      <c r="H33" s="16">
        <v>13251214027404800</v>
      </c>
      <c r="I33" s="16">
        <v>6986361742019650</v>
      </c>
      <c r="J33" s="16">
        <v>2104621827602390</v>
      </c>
      <c r="K33" s="16">
        <v>64930492080748.1</v>
      </c>
      <c r="L33" s="16">
        <v>448602004325.949</v>
      </c>
    </row>
    <row r="34" spans="1:12" ht="12.75">
      <c r="A34" s="2">
        <v>0.35</v>
      </c>
      <c r="B34" s="16">
        <v>25149729251861600</v>
      </c>
      <c r="C34" s="16">
        <v>24962494373321504</v>
      </c>
      <c r="D34" s="16">
        <v>24297940731048600</v>
      </c>
      <c r="E34" s="16">
        <v>23205032348632800</v>
      </c>
      <c r="F34" s="16">
        <v>21349654197692904</v>
      </c>
      <c r="G34" s="16">
        <v>18452104330062900</v>
      </c>
      <c r="H34" s="16">
        <v>13502027988433800</v>
      </c>
      <c r="I34" s="16">
        <v>7184323072433469</v>
      </c>
      <c r="J34" s="16">
        <v>2191538363695140</v>
      </c>
      <c r="K34" s="16">
        <v>67424159497022.6</v>
      </c>
      <c r="L34" s="16">
        <v>458460854133.591</v>
      </c>
    </row>
    <row r="35" spans="1:12" ht="12.75">
      <c r="A35" s="2">
        <v>0.352</v>
      </c>
      <c r="B35" s="16">
        <v>28568701744079600</v>
      </c>
      <c r="C35" s="16">
        <v>28361070156097400</v>
      </c>
      <c r="D35" s="16">
        <v>27621490955352800</v>
      </c>
      <c r="E35" s="16">
        <v>26406223773956300</v>
      </c>
      <c r="F35" s="16">
        <v>24336352348327600</v>
      </c>
      <c r="G35" s="16">
        <v>21092877388000500</v>
      </c>
      <c r="H35" s="16">
        <v>15509425401687600</v>
      </c>
      <c r="I35" s="16">
        <v>8326117992401120</v>
      </c>
      <c r="J35" s="16">
        <v>2571495175361630</v>
      </c>
      <c r="K35" s="16">
        <v>79058781266212.5</v>
      </c>
      <c r="L35" s="16">
        <v>528334785485.64</v>
      </c>
    </row>
    <row r="36" spans="1:12" ht="12.75">
      <c r="A36" s="2">
        <v>0.354</v>
      </c>
      <c r="B36" s="16">
        <v>29194746017456100</v>
      </c>
      <c r="C36" s="16">
        <v>28987579345703100</v>
      </c>
      <c r="D36" s="16">
        <v>28246982097625700</v>
      </c>
      <c r="E36" s="16">
        <v>27031130790710400</v>
      </c>
      <c r="F36" s="16">
        <v>24953534603118900</v>
      </c>
      <c r="G36" s="16">
        <v>21687207221984900</v>
      </c>
      <c r="H36" s="16">
        <v>16022065877914400</v>
      </c>
      <c r="I36" s="16">
        <v>8676797747612000</v>
      </c>
      <c r="J36" s="16">
        <v>2713513672351840</v>
      </c>
      <c r="K36" s="16">
        <v>83616282790899.3</v>
      </c>
      <c r="L36" s="16">
        <v>548755815543.7</v>
      </c>
    </row>
    <row r="37" spans="1:12" ht="12.75">
      <c r="A37" s="2">
        <v>0.356</v>
      </c>
      <c r="B37" s="16">
        <v>32860894203186000</v>
      </c>
      <c r="C37" s="16">
        <v>32633161544799800</v>
      </c>
      <c r="D37" s="16">
        <v>31816077232360800</v>
      </c>
      <c r="E37" s="16">
        <v>30475926399231000</v>
      </c>
      <c r="F37" s="16">
        <v>28178586959838900</v>
      </c>
      <c r="G37" s="16">
        <v>24555225372314500</v>
      </c>
      <c r="H37" s="16">
        <v>18224427700042700</v>
      </c>
      <c r="I37" s="16">
        <v>9954147338867190</v>
      </c>
      <c r="J37" s="16">
        <v>3152165710926060</v>
      </c>
      <c r="K37" s="16">
        <v>97646210342645.6</v>
      </c>
      <c r="L37" s="16">
        <v>629094938631.169</v>
      </c>
    </row>
    <row r="38" spans="1:12" ht="12.75">
      <c r="A38" s="2">
        <v>0.358</v>
      </c>
      <c r="B38" s="16">
        <v>26056339740753200</v>
      </c>
      <c r="C38" s="16">
        <v>25879940986633300</v>
      </c>
      <c r="D38" s="16">
        <v>25244734287262000</v>
      </c>
      <c r="E38" s="16">
        <v>24203927516937300</v>
      </c>
      <c r="F38" s="16">
        <v>22414078712463400</v>
      </c>
      <c r="G38" s="16">
        <v>19582331180572500</v>
      </c>
      <c r="H38" s="16">
        <v>14598760604858400</v>
      </c>
      <c r="I38" s="16">
        <v>8040817379951480</v>
      </c>
      <c r="J38" s="16">
        <v>2578384578228000</v>
      </c>
      <c r="K38" s="16">
        <v>80551886931061.69</v>
      </c>
      <c r="L38" s="16">
        <v>509642959514.16705</v>
      </c>
    </row>
    <row r="39" spans="1:12" ht="12.75">
      <c r="A39" s="2">
        <v>0.36</v>
      </c>
      <c r="B39" s="16">
        <v>25454831123352100</v>
      </c>
      <c r="C39" s="16">
        <v>25286498069763200</v>
      </c>
      <c r="D39" s="16">
        <v>24678075313568100</v>
      </c>
      <c r="E39" s="16">
        <v>23682196140289304</v>
      </c>
      <c r="F39" s="16">
        <v>21964199542999300</v>
      </c>
      <c r="G39" s="16">
        <v>19237803220748900</v>
      </c>
      <c r="H39" s="16">
        <v>14405072927475000</v>
      </c>
      <c r="I39" s="16">
        <v>8000134825706480</v>
      </c>
      <c r="J39" s="16">
        <v>2598112225532530</v>
      </c>
      <c r="K39" s="16">
        <v>82162013277411.5</v>
      </c>
      <c r="L39" s="16">
        <v>511206490045.87897</v>
      </c>
    </row>
    <row r="40" spans="1:12" ht="12.75">
      <c r="A40" s="2">
        <v>0.362</v>
      </c>
      <c r="B40" s="16">
        <v>30514669418335000</v>
      </c>
      <c r="C40" s="16">
        <v>30317540168762200</v>
      </c>
      <c r="D40" s="16">
        <v>29602334499359100</v>
      </c>
      <c r="E40" s="16">
        <v>28432955741882304</v>
      </c>
      <c r="F40" s="16">
        <v>26409308910369900</v>
      </c>
      <c r="G40" s="16">
        <v>23188219070434600</v>
      </c>
      <c r="H40" s="16">
        <v>17437937259674098</v>
      </c>
      <c r="I40" s="16">
        <v>9763824939727780</v>
      </c>
      <c r="J40" s="16">
        <v>3211596310138700</v>
      </c>
      <c r="K40" s="16">
        <v>103169707581401</v>
      </c>
      <c r="L40" s="16">
        <v>632782612228.766</v>
      </c>
    </row>
    <row r="41" spans="1:12" ht="12.75">
      <c r="A41" s="2">
        <v>0.364</v>
      </c>
      <c r="B41" s="16">
        <v>32649655342102100</v>
      </c>
      <c r="C41" s="16">
        <v>32443585395813000</v>
      </c>
      <c r="D41" s="16">
        <v>31693096160888700</v>
      </c>
      <c r="E41" s="16">
        <v>30467429161071800</v>
      </c>
      <c r="F41" s="16">
        <v>28339736461639400</v>
      </c>
      <c r="G41" s="16">
        <v>24943084716796900</v>
      </c>
      <c r="H41" s="16">
        <v>18836679458618200</v>
      </c>
      <c r="I41" s="16">
        <v>10631996393203700</v>
      </c>
      <c r="J41" s="16">
        <v>3542155921459200</v>
      </c>
      <c r="K41" s="16">
        <v>115989791229367</v>
      </c>
      <c r="L41" s="16">
        <v>703845653333.701</v>
      </c>
    </row>
    <row r="42" spans="1:12" ht="12.75">
      <c r="A42" s="2">
        <v>0.366</v>
      </c>
      <c r="B42" s="16">
        <v>33444318771362300</v>
      </c>
      <c r="C42" s="16">
        <v>33238086700439500</v>
      </c>
      <c r="D42" s="16">
        <v>32484107017517100</v>
      </c>
      <c r="E42" s="16">
        <v>31254203319549600</v>
      </c>
      <c r="F42" s="16">
        <v>29112482070922900</v>
      </c>
      <c r="G42" s="16">
        <v>25683572292327900</v>
      </c>
      <c r="H42" s="16">
        <v>19476081132888800</v>
      </c>
      <c r="I42" s="16">
        <v>11080293655395498</v>
      </c>
      <c r="J42" s="16">
        <v>3739200830459589.5</v>
      </c>
      <c r="K42" s="16">
        <v>125247268006206</v>
      </c>
      <c r="L42" s="16">
        <v>755747969378.7169</v>
      </c>
    </row>
    <row r="43" spans="1:12" ht="12.75">
      <c r="A43" s="2">
        <v>0.368</v>
      </c>
      <c r="B43" s="16">
        <v>37947385311126700</v>
      </c>
      <c r="C43" s="16">
        <v>37718768119812000</v>
      </c>
      <c r="D43" s="16">
        <v>36879634857177700</v>
      </c>
      <c r="E43" s="16">
        <v>35512561798095700</v>
      </c>
      <c r="F43" s="16">
        <v>33124532699585000</v>
      </c>
      <c r="G43" s="16">
        <v>29290411472320600</v>
      </c>
      <c r="H43" s="16">
        <v>22301228046417200</v>
      </c>
      <c r="I43" s="16">
        <v>12787003517150898</v>
      </c>
      <c r="J43" s="16">
        <v>4370994567871090</v>
      </c>
      <c r="K43" s="16">
        <v>150262983515859</v>
      </c>
      <c r="L43" s="16">
        <v>907450739759.952</v>
      </c>
    </row>
    <row r="44" spans="1:12" ht="12.75">
      <c r="A44" s="2">
        <v>0.37</v>
      </c>
      <c r="B44" s="16">
        <v>36735930442810100</v>
      </c>
      <c r="C44" s="16">
        <v>36519713401794400</v>
      </c>
      <c r="D44" s="16">
        <v>35722916126251200</v>
      </c>
      <c r="E44" s="16">
        <v>34426507949829100</v>
      </c>
      <c r="F44" s="16">
        <v>32154824733734100</v>
      </c>
      <c r="G44" s="16">
        <v>28497283458709700</v>
      </c>
      <c r="H44" s="16">
        <v>21783916950225800</v>
      </c>
      <c r="I44" s="16">
        <v>12587202787399300</v>
      </c>
      <c r="J44" s="16">
        <v>4358604252338410</v>
      </c>
      <c r="K44" s="16">
        <v>154285468161106</v>
      </c>
      <c r="L44" s="16">
        <v>939921374083.4971</v>
      </c>
    </row>
    <row r="45" spans="1:12" ht="12.75">
      <c r="A45" s="2">
        <v>0.372</v>
      </c>
      <c r="B45" s="16">
        <v>36340692043304400</v>
      </c>
      <c r="C45" s="16">
        <v>36131749153137200</v>
      </c>
      <c r="D45" s="16">
        <v>35358600616455100</v>
      </c>
      <c r="E45" s="16">
        <v>34102404117584200</v>
      </c>
      <c r="F45" s="16">
        <v>31894245147705100</v>
      </c>
      <c r="G45" s="16">
        <v>28329126834869400</v>
      </c>
      <c r="H45" s="16">
        <v>21740355491638200</v>
      </c>
      <c r="I45" s="16">
        <v>12658272981643698</v>
      </c>
      <c r="J45" s="16">
        <v>4440281689167020</v>
      </c>
      <c r="K45" s="16">
        <v>162336565554142</v>
      </c>
      <c r="L45" s="16">
        <v>1006781458272.6001</v>
      </c>
    </row>
    <row r="46" spans="1:12" ht="12.75">
      <c r="A46" s="2">
        <v>0.374</v>
      </c>
      <c r="B46" s="16">
        <v>30019035339355500</v>
      </c>
      <c r="C46" s="16">
        <v>29850425720214800</v>
      </c>
      <c r="D46" s="16">
        <v>29223937988281300</v>
      </c>
      <c r="E46" s="16">
        <v>28207464218139600</v>
      </c>
      <c r="F46" s="16">
        <v>26415078639984100</v>
      </c>
      <c r="G46" s="16">
        <v>23513364791870100</v>
      </c>
      <c r="H46" s="16">
        <v>18113985061645500</v>
      </c>
      <c r="I46" s="16">
        <v>10626280307769800</v>
      </c>
      <c r="J46" s="16">
        <v>3775803744792940</v>
      </c>
      <c r="K46" s="16">
        <v>142950899899006</v>
      </c>
      <c r="L46" s="16">
        <v>911560564418.3231</v>
      </c>
    </row>
    <row r="47" spans="1:12" ht="12.75">
      <c r="A47" s="2">
        <v>0.376</v>
      </c>
      <c r="B47" s="16">
        <v>33187437057495100</v>
      </c>
      <c r="C47" s="16">
        <v>33005332946777300</v>
      </c>
      <c r="D47" s="16">
        <v>32325844764709500</v>
      </c>
      <c r="E47" s="16">
        <v>31224999427795400</v>
      </c>
      <c r="F47" s="16">
        <v>29277739524841300</v>
      </c>
      <c r="G47" s="16">
        <v>26116836071014400</v>
      </c>
      <c r="H47" s="16">
        <v>20195305347442600</v>
      </c>
      <c r="I47" s="16">
        <v>11934956312179600</v>
      </c>
      <c r="J47" s="16">
        <v>4295417368412020</v>
      </c>
      <c r="K47" s="16">
        <v>168802309781313</v>
      </c>
      <c r="L47" s="16">
        <v>1118443033192.31</v>
      </c>
    </row>
    <row r="48" spans="1:12" ht="12.75">
      <c r="A48" s="2">
        <v>0.378</v>
      </c>
      <c r="B48" s="16">
        <v>42397398948669400</v>
      </c>
      <c r="C48" s="16">
        <v>42170171737670900</v>
      </c>
      <c r="D48" s="16">
        <v>41318621635437000</v>
      </c>
      <c r="E48" s="16">
        <v>39941143989563000</v>
      </c>
      <c r="F48" s="16">
        <v>37496807575225800</v>
      </c>
      <c r="G48" s="16">
        <v>33518464565277100</v>
      </c>
      <c r="H48" s="16">
        <v>26014974117279100</v>
      </c>
      <c r="I48" s="16">
        <v>15487023591995200</v>
      </c>
      <c r="J48" s="16">
        <v>5645694732666020</v>
      </c>
      <c r="K48" s="16">
        <v>230846907943487</v>
      </c>
      <c r="L48" s="16">
        <v>1606382866157.22</v>
      </c>
    </row>
    <row r="49" spans="1:12" ht="12.75">
      <c r="A49" s="2">
        <v>0.38</v>
      </c>
      <c r="B49" s="16">
        <v>40990114212036100</v>
      </c>
      <c r="C49" s="16">
        <v>40775547027587896</v>
      </c>
      <c r="D49" s="16">
        <v>39967913627624500</v>
      </c>
      <c r="E49" s="16">
        <v>38663544654846200</v>
      </c>
      <c r="F49" s="16">
        <v>36341552734375000</v>
      </c>
      <c r="G49" s="16">
        <v>32552397251129200</v>
      </c>
      <c r="H49" s="16">
        <v>25357332229614296</v>
      </c>
      <c r="I49" s="16">
        <v>15204700231552100</v>
      </c>
      <c r="J49" s="16">
        <v>5613921284675600</v>
      </c>
      <c r="K49" s="16">
        <v>239306725561619</v>
      </c>
      <c r="L49" s="16">
        <v>1767011708579.96</v>
      </c>
    </row>
    <row r="50" spans="1:12" ht="12.75">
      <c r="A50" s="2">
        <v>0.382</v>
      </c>
      <c r="B50" s="16">
        <v>38393206596374500</v>
      </c>
      <c r="C50" s="16">
        <v>38196907043457000</v>
      </c>
      <c r="D50" s="16">
        <v>37454741001129200</v>
      </c>
      <c r="E50" s="16">
        <v>36258072853088400</v>
      </c>
      <c r="F50" s="16">
        <v>34120986461639400</v>
      </c>
      <c r="G50" s="16">
        <v>30624544620513900</v>
      </c>
      <c r="H50" s="16">
        <v>23940687179565400</v>
      </c>
      <c r="I50" s="16">
        <v>14457103013992300</v>
      </c>
      <c r="J50" s="16">
        <v>5405666232109070</v>
      </c>
      <c r="K50" s="16">
        <v>240590889006853</v>
      </c>
      <c r="L50" s="16">
        <v>1902989897644.15</v>
      </c>
    </row>
    <row r="51" spans="1:12" ht="12.75">
      <c r="A51" s="2">
        <v>0.384</v>
      </c>
      <c r="B51" s="16">
        <v>23938455581665000</v>
      </c>
      <c r="C51" s="16">
        <v>23818919658660900</v>
      </c>
      <c r="D51" s="16">
        <v>23364908695220900</v>
      </c>
      <c r="E51" s="16">
        <v>22634108066558796</v>
      </c>
      <c r="F51" s="16">
        <v>21324803829193100</v>
      </c>
      <c r="G51" s="16">
        <v>19177188873291000</v>
      </c>
      <c r="H51" s="16">
        <v>15044254064559900</v>
      </c>
      <c r="I51" s="16">
        <v>9148284792900090</v>
      </c>
      <c r="J51" s="16">
        <v>3463760018348690</v>
      </c>
      <c r="K51" s="16">
        <v>161187388002872.03</v>
      </c>
      <c r="L51" s="16">
        <v>1377357111778.11</v>
      </c>
    </row>
    <row r="52" spans="1:12" ht="12.75">
      <c r="A52" s="2">
        <v>0.386</v>
      </c>
      <c r="B52" s="16">
        <v>34209163188934300</v>
      </c>
      <c r="C52" s="16">
        <v>34042339324951200</v>
      </c>
      <c r="D52" s="16">
        <v>33405771255493200</v>
      </c>
      <c r="E52" s="16">
        <v>32382922172546400</v>
      </c>
      <c r="F52" s="16">
        <v>30544450283050500</v>
      </c>
      <c r="G52" s="16">
        <v>27521202564239500</v>
      </c>
      <c r="H52" s="16">
        <v>21664280891418500</v>
      </c>
      <c r="I52" s="16">
        <v>13264511823654200</v>
      </c>
      <c r="J52" s="16">
        <v>5085041522979740</v>
      </c>
      <c r="K52" s="16">
        <v>247704070061445</v>
      </c>
      <c r="L52" s="16">
        <v>2303308720001.95</v>
      </c>
    </row>
    <row r="53" spans="1:12" ht="12.75">
      <c r="A53" s="2">
        <v>0.388</v>
      </c>
      <c r="B53" s="16">
        <v>32643222808837900</v>
      </c>
      <c r="C53" s="16">
        <v>32487773895263700</v>
      </c>
      <c r="D53" s="16">
        <v>31891787052154500</v>
      </c>
      <c r="E53" s="16">
        <v>30935881137847900</v>
      </c>
      <c r="F53" s="16">
        <v>29212133884429900</v>
      </c>
      <c r="G53" s="16">
        <v>26370439529418900</v>
      </c>
      <c r="H53" s="16">
        <v>20828511714935300</v>
      </c>
      <c r="I53" s="16">
        <v>12839154005050700</v>
      </c>
      <c r="J53" s="16">
        <v>4982925951480870</v>
      </c>
      <c r="K53" s="16">
        <v>254318416118622</v>
      </c>
      <c r="L53" s="16">
        <v>2588635543361.31</v>
      </c>
    </row>
    <row r="54" spans="1:12" ht="12.75">
      <c r="A54" s="2">
        <v>0.39</v>
      </c>
      <c r="B54" s="16">
        <v>38208663463592500</v>
      </c>
      <c r="C54" s="16">
        <v>38031017780304000</v>
      </c>
      <c r="D54" s="16">
        <v>37346606254577600</v>
      </c>
      <c r="E54" s="16">
        <v>36250956058502200</v>
      </c>
      <c r="F54" s="16">
        <v>34268684387207000</v>
      </c>
      <c r="G54" s="16">
        <v>30992627143859900</v>
      </c>
      <c r="H54" s="16">
        <v>24560828208923300</v>
      </c>
      <c r="I54" s="16">
        <v>15241208076477100</v>
      </c>
      <c r="J54" s="16">
        <v>5988032817840580</v>
      </c>
      <c r="K54" s="16">
        <v>320483483374119</v>
      </c>
      <c r="L54" s="16">
        <v>3587618703022.5996</v>
      </c>
    </row>
    <row r="55" spans="1:12" ht="12.75">
      <c r="A55" s="2">
        <v>0.392</v>
      </c>
      <c r="B55" s="16">
        <v>44032878875732410</v>
      </c>
      <c r="C55" s="16">
        <v>43832993507385300</v>
      </c>
      <c r="D55" s="16">
        <v>43059072494506800</v>
      </c>
      <c r="E55" s="16">
        <v>41822538375854504</v>
      </c>
      <c r="F55" s="16">
        <v>39577960968017600</v>
      </c>
      <c r="G55" s="16">
        <v>35859274864196800</v>
      </c>
      <c r="H55" s="16">
        <v>28509941101074200</v>
      </c>
      <c r="I55" s="16">
        <v>17807773351669300</v>
      </c>
      <c r="J55" s="16">
        <v>7081190347671510</v>
      </c>
      <c r="K55" s="16">
        <v>397561192512512</v>
      </c>
      <c r="L55" s="16">
        <v>4910805728286.5</v>
      </c>
    </row>
    <row r="56" spans="1:12" ht="12.75">
      <c r="A56" s="2">
        <v>0.394</v>
      </c>
      <c r="B56" s="16">
        <v>25839776992797900</v>
      </c>
      <c r="C56" s="16">
        <v>25725255012512200</v>
      </c>
      <c r="D56" s="16">
        <v>25279622077941900</v>
      </c>
      <c r="E56" s="16">
        <v>24569025039672900</v>
      </c>
      <c r="F56" s="16">
        <v>23274834156036400</v>
      </c>
      <c r="G56" s="16">
        <v>21125462055206300</v>
      </c>
      <c r="H56" s="16">
        <v>16849418878555300</v>
      </c>
      <c r="I56" s="16">
        <v>10592241287231400</v>
      </c>
      <c r="J56" s="16">
        <v>4262404143810270</v>
      </c>
      <c r="K56" s="16">
        <v>251111518591642</v>
      </c>
      <c r="L56" s="16">
        <v>3430510987527.67</v>
      </c>
    </row>
    <row r="57" spans="1:12" ht="12.75">
      <c r="A57" s="2">
        <v>0.396</v>
      </c>
      <c r="B57" s="16">
        <v>44232158660888696</v>
      </c>
      <c r="C57" s="16">
        <v>44040784835815400</v>
      </c>
      <c r="D57" s="16">
        <v>43292250633239704</v>
      </c>
      <c r="E57" s="16">
        <v>42101111412048300</v>
      </c>
      <c r="F57" s="16">
        <v>39924416542053200</v>
      </c>
      <c r="G57" s="16">
        <v>36300659179687500</v>
      </c>
      <c r="H57" s="16">
        <v>29043633937835696</v>
      </c>
      <c r="I57" s="16">
        <v>18373694419860800</v>
      </c>
      <c r="J57" s="16">
        <v>7481154799461360</v>
      </c>
      <c r="K57" s="16">
        <v>462554208934307</v>
      </c>
      <c r="L57" s="16">
        <v>6998122553341.09</v>
      </c>
    </row>
    <row r="58" spans="1:12" ht="12.75">
      <c r="A58" s="2">
        <v>0.398</v>
      </c>
      <c r="B58" s="16">
        <v>30311830043792696</v>
      </c>
      <c r="C58" s="16">
        <v>30183815956115700</v>
      </c>
      <c r="D58" s="16">
        <v>29680445194244400</v>
      </c>
      <c r="E58" s="16">
        <v>28881144523620600</v>
      </c>
      <c r="F58" s="16">
        <v>27415530681610100</v>
      </c>
      <c r="G58" s="16">
        <v>24969725608825700</v>
      </c>
      <c r="H58" s="16">
        <v>20039286613464400</v>
      </c>
      <c r="I58" s="16">
        <v>12756264209747298</v>
      </c>
      <c r="J58" s="16">
        <v>5254530906677251</v>
      </c>
      <c r="K58" s="16">
        <v>340968742966652</v>
      </c>
      <c r="L58" s="16">
        <v>5716074374504.39</v>
      </c>
    </row>
    <row r="59" spans="1:12" ht="12.75">
      <c r="A59" s="2">
        <v>0.4</v>
      </c>
      <c r="B59" s="16">
        <v>57017335891723600</v>
      </c>
      <c r="C59" s="16">
        <v>56782302856445304</v>
      </c>
      <c r="D59" s="16">
        <v>55853147506713900</v>
      </c>
      <c r="E59" s="16">
        <v>54380936622619600</v>
      </c>
      <c r="F59" s="16">
        <v>51672239303588904</v>
      </c>
      <c r="G59" s="16">
        <v>47141227722168010</v>
      </c>
      <c r="H59" s="16">
        <v>37946894168853800</v>
      </c>
      <c r="I59" s="16">
        <v>24303355216980000</v>
      </c>
      <c r="J59" s="16">
        <v>10126183032989500</v>
      </c>
      <c r="K59" s="16">
        <v>689544528722763</v>
      </c>
      <c r="L59" s="16">
        <v>12807499151676.9</v>
      </c>
    </row>
    <row r="60" spans="1:12" ht="12.75">
      <c r="A60" s="2">
        <v>0.402</v>
      </c>
      <c r="B60" s="16">
        <v>64443001747131304</v>
      </c>
      <c r="C60" s="16">
        <v>64183735847473100</v>
      </c>
      <c r="D60" s="16">
        <v>63153171539306600</v>
      </c>
      <c r="E60" s="16">
        <v>61523938179016104</v>
      </c>
      <c r="F60" s="16">
        <v>58515949249267590</v>
      </c>
      <c r="G60" s="16">
        <v>53472423553466800</v>
      </c>
      <c r="H60" s="16">
        <v>43170490264892590</v>
      </c>
      <c r="I60" s="16">
        <v>27815022468566900</v>
      </c>
      <c r="J60" s="16">
        <v>11720793247222900</v>
      </c>
      <c r="K60" s="16">
        <v>837356150150298.9</v>
      </c>
      <c r="L60" s="16">
        <v>17220971640199.398</v>
      </c>
    </row>
    <row r="61" spans="1:12" ht="12.75">
      <c r="A61" s="2">
        <v>0.404</v>
      </c>
      <c r="B61" s="16">
        <v>60609159469604504</v>
      </c>
      <c r="C61" s="16">
        <v>60371203422546390</v>
      </c>
      <c r="D61" s="16">
        <v>59419994354248000</v>
      </c>
      <c r="E61" s="16">
        <v>57919702529907200</v>
      </c>
      <c r="F61" s="16">
        <v>55140075683593800</v>
      </c>
      <c r="G61" s="16">
        <v>50468530654907200</v>
      </c>
      <c r="H61" s="16">
        <v>40863461494445800</v>
      </c>
      <c r="I61" s="16">
        <v>26484010219574000</v>
      </c>
      <c r="J61" s="16">
        <v>11284626722335800</v>
      </c>
      <c r="K61" s="16">
        <v>845542922616005</v>
      </c>
      <c r="L61" s="16">
        <v>19234326900914.3</v>
      </c>
    </row>
    <row r="62" spans="1:12" ht="12.75">
      <c r="A62" s="2">
        <v>0.406</v>
      </c>
      <c r="B62" s="16">
        <v>59432125091552696</v>
      </c>
      <c r="C62" s="16">
        <v>59204430580139190</v>
      </c>
      <c r="D62" s="16">
        <v>58289051055908200</v>
      </c>
      <c r="E62" s="16">
        <v>56848678588867200</v>
      </c>
      <c r="F62" s="16">
        <v>54170646667480504</v>
      </c>
      <c r="G62" s="16">
        <v>49659366607666000</v>
      </c>
      <c r="H62" s="16">
        <v>40322618484497096</v>
      </c>
      <c r="I62" s="16">
        <v>26284990310668900</v>
      </c>
      <c r="J62" s="16">
        <v>11323057413101200</v>
      </c>
      <c r="K62" s="16">
        <v>889466032385826</v>
      </c>
      <c r="L62" s="16">
        <v>22349914070218.8</v>
      </c>
    </row>
    <row r="63" spans="1:12" ht="12.75">
      <c r="A63" s="2">
        <v>0.408</v>
      </c>
      <c r="B63" s="16">
        <v>59511489868164100</v>
      </c>
      <c r="C63" s="16">
        <v>59289031028747600</v>
      </c>
      <c r="D63" s="16">
        <v>58389449119567896</v>
      </c>
      <c r="E63" s="16">
        <v>56977386474609400</v>
      </c>
      <c r="F63" s="16">
        <v>54342608451843300</v>
      </c>
      <c r="G63" s="16">
        <v>49893937110900900</v>
      </c>
      <c r="H63" s="16">
        <v>40626053810119600</v>
      </c>
      <c r="I63" s="16">
        <v>26633551120758100</v>
      </c>
      <c r="J63" s="16">
        <v>11597466468811000</v>
      </c>
      <c r="K63" s="16">
        <v>954635292291641</v>
      </c>
      <c r="L63" s="16">
        <v>26454417966306.2</v>
      </c>
    </row>
    <row r="64" spans="1:12" ht="12.75">
      <c r="A64" s="2">
        <v>0.41</v>
      </c>
      <c r="B64" s="16">
        <v>62533407211303704</v>
      </c>
      <c r="C64" s="16">
        <v>62305355072021500</v>
      </c>
      <c r="D64" s="16">
        <v>61377611160278300</v>
      </c>
      <c r="E64" s="16">
        <v>59925003051757800</v>
      </c>
      <c r="F64" s="16">
        <v>57204766273498500</v>
      </c>
      <c r="G64" s="16">
        <v>52601270675659200</v>
      </c>
      <c r="H64" s="16">
        <v>42947626113891600</v>
      </c>
      <c r="I64" s="16">
        <v>28312883377075200</v>
      </c>
      <c r="J64" s="16">
        <v>12460101842880200</v>
      </c>
      <c r="K64" s="16">
        <v>1074161455035209.9</v>
      </c>
      <c r="L64" s="16">
        <v>32770128455013.004</v>
      </c>
    </row>
    <row r="65" spans="1:12" ht="12.75">
      <c r="A65" s="2">
        <v>0.412</v>
      </c>
      <c r="B65" s="16">
        <v>64103956222534200</v>
      </c>
      <c r="C65" s="16">
        <v>63875904083252000</v>
      </c>
      <c r="D65" s="16">
        <v>62942471504211400</v>
      </c>
      <c r="E65" s="16">
        <v>61484684944152800</v>
      </c>
      <c r="F65" s="16">
        <v>58744807243347200</v>
      </c>
      <c r="G65" s="16">
        <v>54097485542297400</v>
      </c>
      <c r="H65" s="16">
        <v>44287695884704600</v>
      </c>
      <c r="I65" s="16">
        <v>29356503486633300</v>
      </c>
      <c r="J65" s="16">
        <v>13054796457290600</v>
      </c>
      <c r="K65" s="16">
        <v>1177971214056020</v>
      </c>
      <c r="L65" s="16">
        <v>39488631300628.2</v>
      </c>
    </row>
    <row r="66" spans="1:12" ht="12.75">
      <c r="A66" s="2">
        <v>0.414</v>
      </c>
      <c r="B66" s="16">
        <v>65875077247619600</v>
      </c>
      <c r="C66" s="16">
        <v>65646491050720200</v>
      </c>
      <c r="D66" s="16">
        <v>64704985618591300</v>
      </c>
      <c r="E66" s="16">
        <v>63238492012023896</v>
      </c>
      <c r="F66" s="16">
        <v>60472040176391600</v>
      </c>
      <c r="G66" s="16">
        <v>55769009590148900</v>
      </c>
      <c r="H66" s="16">
        <v>45776166915893600</v>
      </c>
      <c r="I66" s="16">
        <v>30506565570831300</v>
      </c>
      <c r="J66" s="16">
        <v>13706040382385300</v>
      </c>
      <c r="K66" s="16">
        <v>1293653100728990</v>
      </c>
      <c r="L66" s="16">
        <v>47558662481606</v>
      </c>
    </row>
    <row r="67" spans="1:12" ht="12.75">
      <c r="A67" s="2">
        <v>0.416</v>
      </c>
      <c r="B67" s="16">
        <v>65023550987243700</v>
      </c>
      <c r="C67" s="16">
        <v>64803495407104504</v>
      </c>
      <c r="D67" s="16">
        <v>63891301155090296</v>
      </c>
      <c r="E67" s="16">
        <v>62474317550659200</v>
      </c>
      <c r="F67" s="16">
        <v>59791254997253400</v>
      </c>
      <c r="G67" s="16">
        <v>55219683647155800</v>
      </c>
      <c r="H67" s="16">
        <v>45442152023315400</v>
      </c>
      <c r="I67" s="16">
        <v>30444045066833500</v>
      </c>
      <c r="J67" s="16">
        <v>13816518783569300</v>
      </c>
      <c r="K67" s="16">
        <v>1363187283277510</v>
      </c>
      <c r="L67" s="16">
        <v>54848748259246.3</v>
      </c>
    </row>
    <row r="68" spans="1:12" ht="12.75">
      <c r="A68" s="2">
        <v>0.418</v>
      </c>
      <c r="B68" s="16">
        <v>67567205429077100</v>
      </c>
      <c r="C68" s="16">
        <v>67344207763671900</v>
      </c>
      <c r="D68" s="16">
        <v>66413798332214400</v>
      </c>
      <c r="E68" s="16">
        <v>64972500801086400</v>
      </c>
      <c r="F68" s="16">
        <v>62233090400695800</v>
      </c>
      <c r="G68" s="16">
        <v>57555036544799790</v>
      </c>
      <c r="H68" s="16">
        <v>47483749389648400</v>
      </c>
      <c r="I68" s="16">
        <v>31976835727691700</v>
      </c>
      <c r="J68" s="16">
        <v>14656630754470800</v>
      </c>
      <c r="K68" s="16">
        <v>1510566920042040</v>
      </c>
      <c r="L68" s="16">
        <v>66384263336658.5</v>
      </c>
    </row>
    <row r="69" spans="1:12" ht="12.75">
      <c r="A69" s="2">
        <v>0.42</v>
      </c>
      <c r="B69" s="16">
        <v>63447427749633800</v>
      </c>
      <c r="C69" s="16">
        <v>63243246078491200</v>
      </c>
      <c r="D69" s="16">
        <v>62385640144348104</v>
      </c>
      <c r="E69" s="16">
        <v>61060886383056600</v>
      </c>
      <c r="F69" s="16">
        <v>58533329963684100</v>
      </c>
      <c r="G69" s="16">
        <v>54207429885864300</v>
      </c>
      <c r="H69" s="16">
        <v>44832792282104504</v>
      </c>
      <c r="I69" s="16">
        <v>30345301628112800</v>
      </c>
      <c r="J69" s="16">
        <v>14044864177703900</v>
      </c>
      <c r="K69" s="16">
        <v>1510986983776090</v>
      </c>
      <c r="L69" s="16">
        <v>72378986515104.8</v>
      </c>
    </row>
    <row r="70" spans="1:12" ht="12.75">
      <c r="A70" s="2">
        <v>0.43</v>
      </c>
      <c r="B70" s="16">
        <v>3.26657524108887E+17</v>
      </c>
      <c r="C70" s="16">
        <v>3.25681648254395E+17</v>
      </c>
      <c r="D70" s="16">
        <v>3.21498222351074E+17</v>
      </c>
      <c r="E70" s="16">
        <v>3.1509222030639597E+17</v>
      </c>
      <c r="F70" s="16">
        <v>3.02729434967041E+17</v>
      </c>
      <c r="G70" s="16">
        <v>2.81434173583984E+17</v>
      </c>
      <c r="H70" s="16">
        <v>2.3439100265502902E+17</v>
      </c>
      <c r="I70" s="16">
        <v>1.60941829681396E+17</v>
      </c>
      <c r="J70" s="16">
        <v>76581406593322800</v>
      </c>
      <c r="K70" s="16">
        <v>9327818155288700</v>
      </c>
      <c r="L70" s="16">
        <v>576625801622868</v>
      </c>
    </row>
    <row r="71" spans="1:12" ht="12.75">
      <c r="A71" s="2">
        <v>0.44</v>
      </c>
      <c r="B71" s="16">
        <v>3.3945949554443405E+17</v>
      </c>
      <c r="C71" s="16">
        <v>3.38572845458984E+17</v>
      </c>
      <c r="D71" s="16">
        <v>3.34618339538574E+17</v>
      </c>
      <c r="E71" s="16">
        <v>3.28664779663086E+17</v>
      </c>
      <c r="F71" s="16">
        <v>3.16926555633545E+17</v>
      </c>
      <c r="G71" s="16">
        <v>2.96478080749512E+17</v>
      </c>
      <c r="H71" s="16">
        <v>2.49737930297852E+17</v>
      </c>
      <c r="I71" s="16">
        <v>1.75530624389648E+17</v>
      </c>
      <c r="J71" s="16">
        <v>87361574172973600</v>
      </c>
      <c r="K71" s="16">
        <v>12961187362670900</v>
      </c>
      <c r="L71" s="16">
        <v>1171874552965160</v>
      </c>
    </row>
    <row r="72" spans="1:12" ht="12.75">
      <c r="A72" s="2">
        <v>0.45</v>
      </c>
      <c r="B72" s="16">
        <v>3.99678192138672E+17</v>
      </c>
      <c r="C72" s="16">
        <v>3.9875862121582E+17</v>
      </c>
      <c r="D72" s="16">
        <v>3.94485893249512E+17</v>
      </c>
      <c r="E72" s="16">
        <v>3.88163681030273E+17</v>
      </c>
      <c r="F72" s="16">
        <v>3.75433883666992E+17</v>
      </c>
      <c r="G72" s="16">
        <v>3.5303386688232403E+17</v>
      </c>
      <c r="H72" s="16">
        <v>3.0020086288452096E+17</v>
      </c>
      <c r="I72" s="16">
        <v>2.1515447616577098E+17</v>
      </c>
      <c r="J72" s="16">
        <v>1.1118680953979499E+17</v>
      </c>
      <c r="K72" s="16">
        <v>19493725299835200</v>
      </c>
      <c r="L72" s="16">
        <v>2433357089757920</v>
      </c>
    </row>
    <row r="73" spans="1:12" ht="12.75">
      <c r="A73" s="2">
        <v>0.46</v>
      </c>
      <c r="B73" s="16">
        <v>4.3562744140625E+17</v>
      </c>
      <c r="C73" s="16">
        <v>4.34748687744141E+17</v>
      </c>
      <c r="D73" s="16">
        <v>4.30472602844238E+17</v>
      </c>
      <c r="E73" s="16">
        <v>4.24266548156738E+17</v>
      </c>
      <c r="F73" s="16">
        <v>4.11483612060547E+17</v>
      </c>
      <c r="G73" s="16">
        <v>3.88763046264648E+17</v>
      </c>
      <c r="H73" s="16">
        <v>3.33446998596191E+17</v>
      </c>
      <c r="I73" s="16">
        <v>2.43280658721924E+17</v>
      </c>
      <c r="J73" s="16">
        <v>1.3011507987976101E+17</v>
      </c>
      <c r="K73" s="16">
        <v>26513450145721400</v>
      </c>
      <c r="L73" s="16">
        <v>4399176537990570</v>
      </c>
    </row>
    <row r="74" spans="1:12" ht="12.75">
      <c r="A74" s="2">
        <v>0.47</v>
      </c>
      <c r="B74" s="16">
        <v>4.42345161437988E+17</v>
      </c>
      <c r="C74" s="16">
        <v>4.4156425476074195E+17</v>
      </c>
      <c r="D74" s="16">
        <v>4.37565612792969E+17</v>
      </c>
      <c r="E74" s="16">
        <v>4.31881904602051E+17</v>
      </c>
      <c r="F74" s="16">
        <v>4.19892120361328E+17</v>
      </c>
      <c r="G74" s="16">
        <v>3.9837432861328096E+17</v>
      </c>
      <c r="H74" s="16">
        <v>3.4432914733886694E+17</v>
      </c>
      <c r="I74" s="16">
        <v>2.55253410339355E+17</v>
      </c>
      <c r="J74" s="16">
        <v>1.40768308639526E+17</v>
      </c>
      <c r="K74" s="16">
        <v>32813923358917200</v>
      </c>
      <c r="L74" s="16">
        <v>7032878994941710</v>
      </c>
    </row>
    <row r="75" spans="1:12" ht="12.75">
      <c r="A75" s="2">
        <v>0.48</v>
      </c>
      <c r="B75" s="16">
        <v>4.51429252624512E+17</v>
      </c>
      <c r="C75" s="16">
        <v>4.5073356628418E+17</v>
      </c>
      <c r="D75" s="16">
        <v>4.4696502685546906E+17</v>
      </c>
      <c r="E75" s="16">
        <v>4.41726722717285E+17</v>
      </c>
      <c r="F75" s="16">
        <v>4.30395355224609E+17</v>
      </c>
      <c r="G75" s="16">
        <v>4.09868049621582E+17</v>
      </c>
      <c r="H75" s="16">
        <v>3.56708297729492E+17</v>
      </c>
      <c r="I75" s="16">
        <v>2.68227100372314E+17</v>
      </c>
      <c r="J75" s="16">
        <v>1.52027015686035E+17</v>
      </c>
      <c r="K75" s="16">
        <v>39950149059295700</v>
      </c>
      <c r="L75" s="16">
        <v>10769406557083102</v>
      </c>
    </row>
    <row r="76" spans="1:12" ht="12.75">
      <c r="A76" s="2">
        <v>0.49</v>
      </c>
      <c r="B76" s="16">
        <v>4.44300308227539E+17</v>
      </c>
      <c r="C76" s="16">
        <v>4.43699722290039E+17</v>
      </c>
      <c r="D76" s="16">
        <v>4.40249519348145E+17</v>
      </c>
      <c r="E76" s="16">
        <v>4.35560188293457E+17</v>
      </c>
      <c r="F76" s="16">
        <v>4.25160903930664E+17</v>
      </c>
      <c r="G76" s="16">
        <v>4.06162567138672E+17</v>
      </c>
      <c r="H76" s="16">
        <v>3.5555103302002003E+17</v>
      </c>
      <c r="I76" s="16">
        <v>2.70614109039307E+17</v>
      </c>
      <c r="J76" s="16">
        <v>1.56975164413452E+17</v>
      </c>
      <c r="K76" s="16">
        <v>45686182975769000</v>
      </c>
      <c r="L76" s="16">
        <v>15032032728195200</v>
      </c>
    </row>
    <row r="77" spans="1:12" ht="12.75">
      <c r="A77" s="2">
        <v>0.5</v>
      </c>
      <c r="B77" s="16">
        <v>4.54543724060059E+17</v>
      </c>
      <c r="C77" s="16">
        <v>4.5400218963622995E+17</v>
      </c>
      <c r="D77" s="16">
        <v>4.5069633483886694E+17</v>
      </c>
      <c r="E77" s="16">
        <v>4.4630119323730496E+17</v>
      </c>
      <c r="F77" s="16">
        <v>4.3631500244140595E+17</v>
      </c>
      <c r="G77" s="16">
        <v>4.17935104370117E+17</v>
      </c>
      <c r="H77" s="16">
        <v>3.67684745788574E+17</v>
      </c>
      <c r="I77" s="16">
        <v>2.82767734527588E+17</v>
      </c>
      <c r="J77" s="16">
        <v>1.67300357818604E+17</v>
      </c>
      <c r="K77" s="16">
        <v>53230161666870100</v>
      </c>
      <c r="L77" s="16">
        <v>20992176532745400</v>
      </c>
    </row>
    <row r="78" spans="1:12" ht="12.75">
      <c r="A78" s="2">
        <v>0.51</v>
      </c>
      <c r="B78" s="16">
        <v>4.5713516235351597E+17</v>
      </c>
      <c r="C78" s="16">
        <v>4.56655693054199E+17</v>
      </c>
      <c r="D78" s="16">
        <v>4.53529739379883E+17</v>
      </c>
      <c r="E78" s="16">
        <v>4.4946464538574195E+17</v>
      </c>
      <c r="F78" s="16">
        <v>4.40000190734863E+17</v>
      </c>
      <c r="G78" s="16">
        <v>4.22469940185547E+17</v>
      </c>
      <c r="H78" s="16">
        <v>3.7335090637207E+17</v>
      </c>
      <c r="I78" s="16">
        <v>2.8982711791992205E+17</v>
      </c>
      <c r="J78" s="16">
        <v>1.74471702575684E+17</v>
      </c>
      <c r="K78" s="16">
        <v>59903540611267096</v>
      </c>
      <c r="L78" s="16">
        <v>27758159637451200</v>
      </c>
    </row>
    <row r="79" spans="1:12" ht="12.75">
      <c r="A79" s="2">
        <v>0.52</v>
      </c>
      <c r="B79" s="16">
        <v>4.4489315032959E+17</v>
      </c>
      <c r="C79" s="16">
        <v>4.44485969543457E+17</v>
      </c>
      <c r="D79" s="16">
        <v>4.41624603271484E+17</v>
      </c>
      <c r="E79" s="16">
        <v>4.37990684509277E+17</v>
      </c>
      <c r="F79" s="16">
        <v>4.29306678771973E+17</v>
      </c>
      <c r="G79" s="16">
        <v>4.1312488555908205E+17</v>
      </c>
      <c r="H79" s="16">
        <v>3.6665016174316397E+17</v>
      </c>
      <c r="I79" s="16">
        <v>2.87156963348389E+17</v>
      </c>
      <c r="J79" s="16">
        <v>1.75654888153076E+17</v>
      </c>
      <c r="K79" s="16">
        <v>64509720802307100</v>
      </c>
      <c r="L79" s="16">
        <v>34493796825408900</v>
      </c>
    </row>
    <row r="80" spans="1:12" ht="12.75">
      <c r="A80" s="2">
        <v>0.53</v>
      </c>
      <c r="B80" s="16">
        <v>4.6690330505371104E+17</v>
      </c>
      <c r="C80" s="16">
        <v>4.66523246765137E+17</v>
      </c>
      <c r="D80" s="16">
        <v>4.6366233825683603E+17</v>
      </c>
      <c r="E80" s="16">
        <v>4.60098876953125E+17</v>
      </c>
      <c r="F80" s="16">
        <v>4.51397361755371E+17</v>
      </c>
      <c r="G80" s="16">
        <v>4.35121459960938E+17</v>
      </c>
      <c r="H80" s="16">
        <v>3.87454223632813E+17</v>
      </c>
      <c r="I80" s="16">
        <v>3.05562400817871E+17</v>
      </c>
      <c r="J80" s="16">
        <v>1.89224300384521E+17</v>
      </c>
      <c r="K80" s="16">
        <v>73390040397644000</v>
      </c>
      <c r="L80" s="16">
        <v>44688892364502000</v>
      </c>
    </row>
    <row r="81" spans="1:12" ht="12.75">
      <c r="A81" s="2">
        <v>0.54</v>
      </c>
      <c r="B81" s="16">
        <v>4.8225719451904294E+17</v>
      </c>
      <c r="C81" s="16">
        <v>4.81906967163086E+17</v>
      </c>
      <c r="D81" s="16">
        <v>4.79078903198242E+17</v>
      </c>
      <c r="E81" s="16">
        <v>4.75621070861816E+17</v>
      </c>
      <c r="F81" s="16">
        <v>4.6700145721435494E+17</v>
      </c>
      <c r="G81" s="16">
        <v>4.5082908630371104E+17</v>
      </c>
      <c r="H81" s="16">
        <v>4.02612724304199E+17</v>
      </c>
      <c r="I81" s="16">
        <v>3.19465827941895E+17</v>
      </c>
      <c r="J81" s="16">
        <v>1.99967765808105E+17</v>
      </c>
      <c r="K81" s="16">
        <v>81312837600708000</v>
      </c>
      <c r="L81" s="16">
        <v>55592999458313000</v>
      </c>
    </row>
    <row r="82" spans="1:12" ht="12.75">
      <c r="A82" s="2">
        <v>0.55</v>
      </c>
      <c r="B82" s="16">
        <v>4.81308631896973E+17</v>
      </c>
      <c r="C82" s="16">
        <v>4.8100250244140595E+17</v>
      </c>
      <c r="D82" s="16">
        <v>4.78310279846191E+17</v>
      </c>
      <c r="E82" s="16">
        <v>4.7508888244628896E+17</v>
      </c>
      <c r="F82" s="16">
        <v>4.66865501403809E+17</v>
      </c>
      <c r="G82" s="16">
        <v>4.51381301879883E+17</v>
      </c>
      <c r="H82" s="16">
        <v>4.04305953979492E+17</v>
      </c>
      <c r="I82" s="16">
        <v>3.2281665802002003E+17</v>
      </c>
      <c r="J82" s="16">
        <v>2.04285488128662E+17</v>
      </c>
      <c r="K82" s="16">
        <v>86943912506103500</v>
      </c>
      <c r="L82" s="16">
        <v>66172451972961400</v>
      </c>
    </row>
    <row r="83" spans="1:12" ht="12.75">
      <c r="A83" s="2">
        <v>0.56</v>
      </c>
      <c r="B83" s="16">
        <v>4.83494682312012E+17</v>
      </c>
      <c r="C83" s="16">
        <v>4.83209419250488E+17</v>
      </c>
      <c r="D83" s="16">
        <v>4.80569000244141E+17</v>
      </c>
      <c r="E83" s="16">
        <v>4.77440605163574E+17</v>
      </c>
      <c r="F83" s="16">
        <v>4.6936153411865197E+17</v>
      </c>
      <c r="G83" s="16">
        <v>4.5415283203125E+17</v>
      </c>
      <c r="H83" s="16">
        <v>4.0747364044189504E+17</v>
      </c>
      <c r="I83" s="16">
        <v>3.26521873474121E+17</v>
      </c>
      <c r="J83" s="16">
        <v>2.07855892181396E+17</v>
      </c>
      <c r="K83" s="16">
        <v>91086111068725600</v>
      </c>
      <c r="L83" s="16">
        <v>75935258865356400</v>
      </c>
    </row>
    <row r="84" spans="1:12" ht="12.75">
      <c r="A84" s="2">
        <v>0.58</v>
      </c>
      <c r="B84" s="16">
        <v>9.71012344360352E+17</v>
      </c>
      <c r="C84" s="16">
        <v>9.70512619018555E+17</v>
      </c>
      <c r="D84" s="16">
        <v>9.65422592163086E+17</v>
      </c>
      <c r="E84" s="16">
        <v>9.595024871826171E+17</v>
      </c>
      <c r="F84" s="16">
        <v>9.438868713378911E+17</v>
      </c>
      <c r="G84" s="16">
        <v>9.14478912353516E+17</v>
      </c>
      <c r="H84" s="16">
        <v>8.22703399658203E+17</v>
      </c>
      <c r="I84" s="16">
        <v>6.63078536987305E+17</v>
      </c>
      <c r="J84" s="16">
        <v>4.26162261962891E+17</v>
      </c>
      <c r="K84" s="16">
        <v>1.9489397048950198E+17</v>
      </c>
      <c r="L84" s="16">
        <v>1.84318237304688E+17</v>
      </c>
    </row>
    <row r="85" spans="1:12" ht="12.75">
      <c r="A85" s="2">
        <v>0.6</v>
      </c>
      <c r="B85" s="16">
        <v>9.61603622436523E+17</v>
      </c>
      <c r="C85" s="16">
        <v>9.611786651611329E+17</v>
      </c>
      <c r="D85" s="16">
        <v>9.56343307495117E+17</v>
      </c>
      <c r="E85" s="16">
        <v>9.50845565795898E+17</v>
      </c>
      <c r="F85" s="16">
        <v>9.36054229736328E+17</v>
      </c>
      <c r="G85" s="16">
        <v>9.08323287963867E+17</v>
      </c>
      <c r="H85" s="16">
        <v>8.201019287109381E+17</v>
      </c>
      <c r="I85" s="16">
        <v>6.66522216796875E+17</v>
      </c>
      <c r="J85" s="16">
        <v>4.34990386962891E+17</v>
      </c>
      <c r="K85" s="16">
        <v>2.10210399627686E+17</v>
      </c>
      <c r="L85" s="16">
        <v>2.24908332824707E+17</v>
      </c>
    </row>
    <row r="86" spans="1:12" ht="12.75">
      <c r="A86" s="2">
        <v>0.62</v>
      </c>
      <c r="B86" s="16">
        <v>9.662489318847661E+17</v>
      </c>
      <c r="C86" s="16">
        <v>9.66053009033203E+17</v>
      </c>
      <c r="D86" s="16">
        <v>9.61899108886719E+17</v>
      </c>
      <c r="E86" s="16">
        <v>9.576332855224609E+17</v>
      </c>
      <c r="F86" s="16">
        <v>9.44819717407227E+17</v>
      </c>
      <c r="G86" s="16">
        <v>9.203633880615231E+17</v>
      </c>
      <c r="H86" s="16">
        <v>8.36971282958984E+17</v>
      </c>
      <c r="I86" s="16">
        <v>6.9034294128418E+17</v>
      </c>
      <c r="J86" s="16">
        <v>4.6234977722168E+17</v>
      </c>
      <c r="K86" s="16">
        <v>2.43856792449951E+17</v>
      </c>
      <c r="L86" s="16">
        <v>3.0509700775146496E+17</v>
      </c>
    </row>
    <row r="87" spans="1:12" ht="12.75">
      <c r="A87" s="2">
        <v>0.64</v>
      </c>
      <c r="B87" s="16">
        <v>9.74754180908203E+17</v>
      </c>
      <c r="C87" s="16">
        <v>9.74918975830078E+17</v>
      </c>
      <c r="D87" s="16">
        <v>9.718484497070309E+17</v>
      </c>
      <c r="E87" s="16">
        <v>9.69577255249023E+17</v>
      </c>
      <c r="F87" s="16">
        <v>9.59966125488281E+17</v>
      </c>
      <c r="G87" s="16">
        <v>9.40715942382813E+17</v>
      </c>
      <c r="H87" s="16">
        <v>8.64802627563477E+17</v>
      </c>
      <c r="I87" s="16">
        <v>7.291536712646481E+17</v>
      </c>
      <c r="J87" s="16">
        <v>5.07949523925781E+17</v>
      </c>
      <c r="K87" s="16">
        <v>3.02142925262451E+17</v>
      </c>
      <c r="L87" s="16">
        <v>4.38075981140137E+17</v>
      </c>
    </row>
    <row r="88" spans="1:12" ht="12.75">
      <c r="A88" s="2">
        <v>0.66</v>
      </c>
      <c r="B88" s="16">
        <v>9.55317764282227E+17</v>
      </c>
      <c r="C88" s="16">
        <v>9.557246398925779E+17</v>
      </c>
      <c r="D88" s="16">
        <v>9.5347297668457E+17</v>
      </c>
      <c r="E88" s="16">
        <v>9.52626113891602E+17</v>
      </c>
      <c r="F88" s="16">
        <v>9.45493698120117E+17</v>
      </c>
      <c r="G88" s="16">
        <v>9.30493469238281E+17</v>
      </c>
      <c r="H88" s="16">
        <v>8.62249221801758E+17</v>
      </c>
      <c r="I88" s="16">
        <v>7.39135665893555E+17</v>
      </c>
      <c r="J88" s="16">
        <v>5.3053646087646496E+17</v>
      </c>
      <c r="K88" s="16">
        <v>3.4530181884765594E+17</v>
      </c>
      <c r="L88" s="16">
        <v>5.6081787109375E+17</v>
      </c>
    </row>
    <row r="89" spans="1:12" ht="12.75">
      <c r="A89" s="2">
        <v>0.68</v>
      </c>
      <c r="B89" s="16">
        <v>9.587534332275391E+17</v>
      </c>
      <c r="C89" s="16">
        <v>9.59377136230469E+17</v>
      </c>
      <c r="D89" s="16">
        <v>9.57781829833984E+17</v>
      </c>
      <c r="E89" s="16">
        <v>9.58141326904297E+17</v>
      </c>
      <c r="F89" s="16">
        <v>9.529983520507809E+17</v>
      </c>
      <c r="G89" s="16">
        <v>9.413892364501951E+17</v>
      </c>
      <c r="H89" s="16">
        <v>8.784938812255859E+17</v>
      </c>
      <c r="I89" s="16">
        <v>7.64158096313477E+17</v>
      </c>
      <c r="J89" s="16">
        <v>5.63121032714844E+17</v>
      </c>
      <c r="K89" s="16">
        <v>3.96224555969238E+17</v>
      </c>
      <c r="L89" s="16">
        <v>7.10322418212891E+17</v>
      </c>
    </row>
    <row r="90" spans="1:12" ht="12.75">
      <c r="A90" s="2">
        <v>0.7</v>
      </c>
      <c r="B90" s="16">
        <v>9.082147979736329E+17</v>
      </c>
      <c r="C90" s="16">
        <v>9.08713073730469E+17</v>
      </c>
      <c r="D90" s="16">
        <v>9.06906509399414E+17</v>
      </c>
      <c r="E90" s="16">
        <v>9.06721725463867E+17</v>
      </c>
      <c r="F90" s="16">
        <v>9.0112678527832E+17</v>
      </c>
      <c r="G90" s="16">
        <v>8.89385147094727E+17</v>
      </c>
      <c r="H90" s="16">
        <v>8.29604415893555E+17</v>
      </c>
      <c r="I90" s="16">
        <v>7.224655914306641E+17</v>
      </c>
      <c r="J90" s="16">
        <v>5.34555244445801E+17</v>
      </c>
      <c r="K90" s="16">
        <v>3.79827995300293E+17</v>
      </c>
      <c r="L90" s="16">
        <v>6.912892150878911E+17</v>
      </c>
    </row>
    <row r="91" spans="1:12" ht="12.75">
      <c r="A91" s="2">
        <v>0.72</v>
      </c>
      <c r="B91" s="16">
        <v>7.80209884643555E+17</v>
      </c>
      <c r="C91" s="16">
        <v>7.80475616455078E+17</v>
      </c>
      <c r="D91" s="16">
        <v>7.78414688110352E+17</v>
      </c>
      <c r="E91" s="16">
        <v>7.77343444824219E+17</v>
      </c>
      <c r="F91" s="16">
        <v>7.711933898925779E+17</v>
      </c>
      <c r="G91" s="16">
        <v>7.59381103515625E+17</v>
      </c>
      <c r="H91" s="16">
        <v>7.06389083862305E+17</v>
      </c>
      <c r="I91" s="16">
        <v>6.13346519470215E+17</v>
      </c>
      <c r="J91" s="16">
        <v>4.52588043212891E+17</v>
      </c>
      <c r="K91" s="16">
        <v>3.18463687896729E+17</v>
      </c>
      <c r="L91" s="16">
        <v>5.94246940612793E+17</v>
      </c>
    </row>
    <row r="92" spans="1:12" ht="12.75">
      <c r="A92" s="2">
        <v>0.74</v>
      </c>
      <c r="B92" s="16">
        <v>9.688451385498049E+17</v>
      </c>
      <c r="C92" s="16">
        <v>9.693742370605471E+17</v>
      </c>
      <c r="D92" s="16">
        <v>9.674243927001951E+17</v>
      </c>
      <c r="E92" s="16">
        <v>9.67189254760742E+17</v>
      </c>
      <c r="F92" s="16">
        <v>9.61351470947266E+17</v>
      </c>
      <c r="G92" s="16">
        <v>9.497285461425779E+17</v>
      </c>
      <c r="H92" s="16">
        <v>8.888471984863279E+17</v>
      </c>
      <c r="I92" s="16">
        <v>7.81431045532227E+17</v>
      </c>
      <c r="J92" s="16">
        <v>5.8913516998291E+17</v>
      </c>
      <c r="K92" s="16">
        <v>4.40845375061035E+17</v>
      </c>
      <c r="L92" s="16">
        <v>8.99380264282227E+17</v>
      </c>
    </row>
    <row r="93" spans="1:12" ht="12.75">
      <c r="A93" s="2">
        <v>0.76</v>
      </c>
      <c r="B93" s="16">
        <v>8.38862380981445E+17</v>
      </c>
      <c r="C93" s="16">
        <v>8.39876480102539E+17</v>
      </c>
      <c r="D93" s="16">
        <v>8.39909210205078E+17</v>
      </c>
      <c r="E93" s="16">
        <v>8.428032684326171E+17</v>
      </c>
      <c r="F93" s="16">
        <v>8.426506805419921E+17</v>
      </c>
      <c r="G93" s="16">
        <v>8.40205459594727E+17</v>
      </c>
      <c r="H93" s="16">
        <v>7.98408966064453E+17</v>
      </c>
      <c r="I93" s="16">
        <v>7.2156364440918E+17</v>
      </c>
      <c r="J93" s="16">
        <v>5.6861377716064506E+17</v>
      </c>
      <c r="K93" s="16">
        <v>4.82371406555176E+17</v>
      </c>
      <c r="L93" s="16">
        <v>1.13077247619629E+18</v>
      </c>
    </row>
    <row r="94" spans="1:12" ht="12.75">
      <c r="A94" s="2">
        <v>0.8</v>
      </c>
      <c r="B94" s="16">
        <v>1.72679275512695E+18</v>
      </c>
      <c r="C94" s="16">
        <v>1.72829391479492E+18</v>
      </c>
      <c r="D94" s="16">
        <v>1.7265092468261699E+18</v>
      </c>
      <c r="E94" s="16">
        <v>1.72911224365234E+18</v>
      </c>
      <c r="F94" s="16">
        <v>1.72373443603516E+18</v>
      </c>
      <c r="G94" s="16">
        <v>1.71183288574219E+18</v>
      </c>
      <c r="H94" s="16">
        <v>1.61831817626953E+18</v>
      </c>
      <c r="I94" s="16">
        <v>1.45304275512695E+18</v>
      </c>
      <c r="J94" s="16">
        <v>1.136123046875E+18</v>
      </c>
      <c r="K94" s="16">
        <v>9.424295806884769E+17</v>
      </c>
      <c r="L94" s="16">
        <v>2.23807556152344E+18</v>
      </c>
    </row>
    <row r="95" spans="1:12" ht="12.75">
      <c r="A95" s="2">
        <v>0.84</v>
      </c>
      <c r="B95" s="16">
        <v>1.45373062133789E+18</v>
      </c>
      <c r="C95" s="16">
        <v>1.45416732788086E+18</v>
      </c>
      <c r="D95" s="16">
        <v>1.45006927490234E+18</v>
      </c>
      <c r="E95" s="16">
        <v>1.44753173828125E+18</v>
      </c>
      <c r="F95" s="16">
        <v>1.43562210083008E+18</v>
      </c>
      <c r="G95" s="16">
        <v>1.4147106933593802E+18</v>
      </c>
      <c r="H95" s="16">
        <v>1.3216450500488302E+18</v>
      </c>
      <c r="I95" s="16">
        <v>1.16248687744141E+18</v>
      </c>
      <c r="J95" s="16">
        <v>8.77109069824219E+17</v>
      </c>
      <c r="K95" s="16">
        <v>6.34234886169434E+17</v>
      </c>
      <c r="L95" s="16">
        <v>1.31771423339844E+18</v>
      </c>
    </row>
    <row r="96" spans="1:12" ht="12.75">
      <c r="A96" s="2">
        <v>0.88</v>
      </c>
      <c r="B96" s="16">
        <v>1.6108874511718802E+18</v>
      </c>
      <c r="C96" s="16">
        <v>1.6133485412597699E+18</v>
      </c>
      <c r="D96" s="16">
        <v>1.6149302673339802E+18</v>
      </c>
      <c r="E96" s="16">
        <v>1.62314804077148E+18</v>
      </c>
      <c r="F96" s="16">
        <v>1.6274472045898401E+18</v>
      </c>
      <c r="G96" s="16">
        <v>1.6316552734375E+18</v>
      </c>
      <c r="H96" s="16">
        <v>1.56849319458008E+18</v>
      </c>
      <c r="I96" s="16">
        <v>1.45380661010742E+18</v>
      </c>
      <c r="J96" s="16">
        <v>1.19491195678711E+18</v>
      </c>
      <c r="K96" s="16">
        <v>1.11407020568848E+18</v>
      </c>
      <c r="L96" s="16">
        <v>3.13226318359375E+18</v>
      </c>
    </row>
    <row r="97" spans="1:12" ht="12.75">
      <c r="A97" s="2">
        <v>0.92</v>
      </c>
      <c r="B97" s="16">
        <v>9.39832992553711E+17</v>
      </c>
      <c r="C97" s="16">
        <v>9.38447418212891E+17</v>
      </c>
      <c r="D97" s="16">
        <v>9.30601272583008E+17</v>
      </c>
      <c r="E97" s="16">
        <v>9.19626998901367E+17</v>
      </c>
      <c r="F97" s="16">
        <v>8.97599563598633E+17</v>
      </c>
      <c r="G97" s="16">
        <v>8.63348007202148E+17</v>
      </c>
      <c r="H97" s="16">
        <v>7.76811370849609E+17</v>
      </c>
      <c r="I97" s="16">
        <v>6.40045547485352E+17</v>
      </c>
      <c r="J97" s="16">
        <v>4.32593841552734E+17</v>
      </c>
      <c r="K97" s="16">
        <v>2.0974758148193398E+17</v>
      </c>
      <c r="L97" s="16">
        <v>2.80288772583008E+17</v>
      </c>
    </row>
    <row r="98" spans="1:12" ht="12.75">
      <c r="A98" s="2">
        <v>0.96</v>
      </c>
      <c r="B98" s="16">
        <v>5.48533325195313E+17</v>
      </c>
      <c r="C98" s="16">
        <v>5.4624568939209E+17</v>
      </c>
      <c r="D98" s="16">
        <v>5.3715934753418E+17</v>
      </c>
      <c r="E98" s="16">
        <v>5.2297901153564506E+17</v>
      </c>
      <c r="F98" s="16">
        <v>4.9883575439453094E+17</v>
      </c>
      <c r="G98" s="16">
        <v>4.63730201721191E+17</v>
      </c>
      <c r="H98" s="16">
        <v>3.9663848876953094E+17</v>
      </c>
      <c r="I98" s="16">
        <v>3.01977252960205E+17</v>
      </c>
      <c r="J98" s="16">
        <v>1.8439664840698198E+17</v>
      </c>
      <c r="K98" s="16">
        <v>77157082557678190</v>
      </c>
      <c r="L98" s="16">
        <v>1.0514934539794901E+17</v>
      </c>
    </row>
    <row r="99" spans="1:12" ht="12.75">
      <c r="A99" s="2">
        <v>1</v>
      </c>
      <c r="B99" s="16">
        <v>1.35915756225586E+18</v>
      </c>
      <c r="C99" s="16">
        <v>1.35965759277344E+18</v>
      </c>
      <c r="D99" s="16">
        <v>1.35603164672852E+18</v>
      </c>
      <c r="E99" s="16">
        <v>1.35393264770508E+18</v>
      </c>
      <c r="F99" s="16">
        <v>1.34353866577148E+18</v>
      </c>
      <c r="G99" s="16">
        <v>1.32667663574219E+18</v>
      </c>
      <c r="H99" s="16">
        <v>1.24716819763184E+18</v>
      </c>
      <c r="I99" s="16">
        <v>1.1149878692627E+18</v>
      </c>
      <c r="J99" s="16">
        <v>8.649179840087891E+17</v>
      </c>
      <c r="K99" s="16">
        <v>6.54584884643555E+17</v>
      </c>
      <c r="L99" s="16"/>
    </row>
    <row r="100" spans="1:12" ht="12.75">
      <c r="A100" s="2">
        <v>1.04</v>
      </c>
      <c r="B100" s="16">
        <v>1.58418441772461E+18</v>
      </c>
      <c r="C100" s="16">
        <v>1.5869885253906301E+18</v>
      </c>
      <c r="D100" s="16">
        <v>1.58964553833008E+18</v>
      </c>
      <c r="E100" s="16">
        <v>1.5995983886718802E+18</v>
      </c>
      <c r="F100" s="16">
        <v>1.60712005615234E+18</v>
      </c>
      <c r="G100" s="16">
        <v>1.6181463623046902E+18</v>
      </c>
      <c r="H100" s="16">
        <v>1.57045806884766E+18</v>
      </c>
      <c r="I100" s="16">
        <v>1.48739334106445E+18</v>
      </c>
      <c r="J100" s="16">
        <v>1.2658755493164099E+18</v>
      </c>
      <c r="K100" s="16">
        <v>1.2424158477783201E+18</v>
      </c>
      <c r="L100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P. Carter</dc:creator>
  <cp:keywords/>
  <dc:description/>
  <cp:lastModifiedBy>William P. Carter</cp:lastModifiedBy>
  <dcterms:created xsi:type="dcterms:W3CDTF">2010-01-18T23:54:51Z</dcterms:created>
  <dcterms:modified xsi:type="dcterms:W3CDTF">2010-02-02T20:08:57Z</dcterms:modified>
  <cp:category/>
  <cp:version/>
  <cp:contentType/>
  <cp:contentStatus/>
</cp:coreProperties>
</file>